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x\Dropbox\Meister 2016\aaa-Einheitenplanung\aab-Kostentheorie\"/>
    </mc:Choice>
  </mc:AlternateContent>
  <bookViews>
    <workbookView xWindow="0" yWindow="0" windowWidth="20490" windowHeight="7305" tabRatio="837"/>
  </bookViews>
  <sheets>
    <sheet name="TAB_6_3_6" sheetId="9" r:id="rId1"/>
    <sheet name="D_6_3_6_Gesamtertrag" sheetId="11" r:id="rId2"/>
    <sheet name="D_6_3_6_Grenzertrag" sheetId="10" r:id="rId3"/>
  </sheets>
  <calcPr calcId="152511"/>
</workbook>
</file>

<file path=xl/calcChain.xml><?xml version="1.0" encoding="utf-8"?>
<calcChain xmlns="http://schemas.openxmlformats.org/spreadsheetml/2006/main">
  <c r="J19" i="9" l="1"/>
  <c r="J20" i="9" s="1"/>
  <c r="J21" i="9" s="1"/>
  <c r="J22" i="9" s="1"/>
  <c r="J23" i="9" s="1"/>
  <c r="J24" i="9" s="1"/>
  <c r="J25" i="9" s="1"/>
  <c r="J26" i="9" s="1"/>
  <c r="J27" i="9" s="1"/>
  <c r="J28" i="9" s="1"/>
  <c r="J29" i="9" s="1"/>
  <c r="J30" i="9" s="1"/>
  <c r="J31" i="9" s="1"/>
  <c r="J32" i="9" s="1"/>
  <c r="J33" i="9" s="1"/>
  <c r="J34" i="9" s="1"/>
  <c r="J18" i="9"/>
  <c r="I18" i="9"/>
  <c r="R19" i="9" l="1"/>
  <c r="R20" i="9"/>
  <c r="R21" i="9"/>
  <c r="R22" i="9"/>
  <c r="R23" i="9"/>
  <c r="R24" i="9"/>
  <c r="R25" i="9"/>
  <c r="R26" i="9"/>
  <c r="R27" i="9"/>
  <c r="R28" i="9"/>
  <c r="R29" i="9"/>
  <c r="R30" i="9"/>
  <c r="R31" i="9"/>
  <c r="R32" i="9"/>
  <c r="R33" i="9"/>
  <c r="R18" i="9"/>
  <c r="F18" i="9" l="1"/>
  <c r="F19" i="9"/>
  <c r="F20" i="9"/>
  <c r="F21" i="9"/>
  <c r="F22" i="9"/>
  <c r="F23" i="9"/>
  <c r="F24" i="9"/>
  <c r="F25" i="9"/>
  <c r="F26" i="9"/>
  <c r="F27" i="9"/>
  <c r="F28" i="9"/>
  <c r="F29" i="9"/>
  <c r="F30" i="9"/>
  <c r="F31" i="9"/>
  <c r="F32" i="9"/>
  <c r="F33" i="9"/>
  <c r="F34" i="9"/>
  <c r="F17" i="9"/>
  <c r="H19" i="9"/>
  <c r="H20" i="9"/>
  <c r="H21" i="9"/>
  <c r="H22" i="9"/>
  <c r="H23" i="9"/>
  <c r="H24" i="9"/>
  <c r="H25" i="9"/>
  <c r="H26" i="9"/>
  <c r="H27" i="9"/>
  <c r="H28" i="9"/>
  <c r="H29" i="9"/>
  <c r="H30" i="9"/>
  <c r="H31" i="9"/>
  <c r="H32" i="9"/>
  <c r="H33" i="9"/>
  <c r="H34" i="9"/>
  <c r="H18" i="9"/>
  <c r="O17" i="9"/>
  <c r="M17" i="9" l="1"/>
  <c r="K17" i="9"/>
  <c r="N17" i="9"/>
  <c r="I19" i="9" l="1"/>
  <c r="I20" i="9" s="1"/>
  <c r="I21" i="9" s="1"/>
  <c r="I22" i="9" s="1"/>
  <c r="I23" i="9" s="1"/>
  <c r="I24" i="9" s="1"/>
  <c r="I25" i="9" s="1"/>
  <c r="I26" i="9" s="1"/>
  <c r="I27" i="9" s="1"/>
  <c r="I28" i="9" s="1"/>
  <c r="I29" i="9" s="1"/>
  <c r="I30" i="9" s="1"/>
  <c r="I31" i="9" s="1"/>
  <c r="I32" i="9" s="1"/>
  <c r="I33" i="9" s="1"/>
  <c r="I34" i="9" s="1"/>
  <c r="O18" i="9"/>
  <c r="O19" i="9" s="1"/>
  <c r="O20" i="9" s="1"/>
  <c r="O21" i="9" s="1"/>
  <c r="O22" i="9" s="1"/>
  <c r="O23" i="9" s="1"/>
  <c r="O24" i="9" s="1"/>
  <c r="O25" i="9" s="1"/>
  <c r="O26" i="9" s="1"/>
  <c r="O27" i="9" s="1"/>
  <c r="O28" i="9" s="1"/>
  <c r="O29" i="9" s="1"/>
  <c r="O30" i="9" s="1"/>
  <c r="O31" i="9" s="1"/>
  <c r="O32" i="9" s="1"/>
  <c r="O33" i="9" s="1"/>
  <c r="O34" i="9" s="1"/>
  <c r="P19" i="9"/>
  <c r="P18" i="9"/>
  <c r="C18" i="9"/>
  <c r="D17" i="9" s="1"/>
  <c r="L17" i="9" s="1"/>
  <c r="Q19" i="9"/>
  <c r="C19" i="9" s="1"/>
  <c r="P31" i="9" l="1"/>
  <c r="P27" i="9"/>
  <c r="P23" i="9"/>
  <c r="P34" i="9"/>
  <c r="P30" i="9"/>
  <c r="P26" i="9"/>
  <c r="P22" i="9"/>
  <c r="E19" i="9"/>
  <c r="M19" i="9" s="1"/>
  <c r="N19" i="9"/>
  <c r="P33" i="9"/>
  <c r="P29" i="9"/>
  <c r="P25" i="9"/>
  <c r="P21" i="9"/>
  <c r="N18" i="9"/>
  <c r="E18" i="9"/>
  <c r="M18" i="9" s="1"/>
  <c r="P32" i="9"/>
  <c r="P28" i="9"/>
  <c r="P24" i="9"/>
  <c r="P20" i="9"/>
  <c r="K18" i="9"/>
  <c r="K19" i="9"/>
  <c r="G18" i="9"/>
  <c r="G19" i="9"/>
  <c r="D18" i="9"/>
  <c r="L18" i="9" s="1"/>
  <c r="Q20" i="9"/>
  <c r="C20" i="9" l="1"/>
  <c r="N20" i="9" s="1"/>
  <c r="Q21" i="9"/>
  <c r="C21" i="9" s="1"/>
  <c r="N21" i="9" s="1"/>
  <c r="G20" i="9" l="1"/>
  <c r="K20" i="9"/>
  <c r="E20" i="9"/>
  <c r="M20" i="9" s="1"/>
  <c r="D19" i="9"/>
  <c r="L19" i="9" s="1"/>
  <c r="Q22" i="9"/>
  <c r="G21" i="9" l="1"/>
  <c r="K21" i="9"/>
  <c r="E21" i="9"/>
  <c r="M21" i="9" s="1"/>
  <c r="D20" i="9"/>
  <c r="L20" i="9" s="1"/>
  <c r="Q23" i="9"/>
  <c r="C22" i="9"/>
  <c r="N22" i="9" s="1"/>
  <c r="G22" i="9" l="1"/>
  <c r="K22" i="9"/>
  <c r="D21" i="9"/>
  <c r="L21" i="9" s="1"/>
  <c r="E22" i="9"/>
  <c r="M22" i="9" s="1"/>
  <c r="Q24" i="9"/>
  <c r="C23" i="9"/>
  <c r="N23" i="9" s="1"/>
  <c r="G23" i="9" l="1"/>
  <c r="K23" i="9"/>
  <c r="E23" i="9"/>
  <c r="M23" i="9" s="1"/>
  <c r="D22" i="9"/>
  <c r="L22" i="9" s="1"/>
  <c r="Q25" i="9"/>
  <c r="C24" i="9"/>
  <c r="N24" i="9" s="1"/>
  <c r="G24" i="9" l="1"/>
  <c r="K24" i="9"/>
  <c r="E24" i="9"/>
  <c r="M24" i="9" s="1"/>
  <c r="D23" i="9"/>
  <c r="L23" i="9" s="1"/>
  <c r="Q26" i="9"/>
  <c r="C25" i="9"/>
  <c r="N25" i="9" s="1"/>
  <c r="G25" i="9" l="1"/>
  <c r="K25" i="9"/>
  <c r="E25" i="9"/>
  <c r="M25" i="9" s="1"/>
  <c r="D24" i="9"/>
  <c r="L24" i="9" s="1"/>
  <c r="Q27" i="9"/>
  <c r="C26" i="9"/>
  <c r="N26" i="9" s="1"/>
  <c r="G26" i="9" l="1"/>
  <c r="K26" i="9"/>
  <c r="D25" i="9"/>
  <c r="L25" i="9" s="1"/>
  <c r="E26" i="9"/>
  <c r="M26" i="9" s="1"/>
  <c r="Q28" i="9"/>
  <c r="C27" i="9"/>
  <c r="N27" i="9" s="1"/>
  <c r="G27" i="9" l="1"/>
  <c r="K27" i="9"/>
  <c r="E27" i="9"/>
  <c r="M27" i="9" s="1"/>
  <c r="D26" i="9"/>
  <c r="L26" i="9" s="1"/>
  <c r="Q29" i="9"/>
  <c r="C28" i="9"/>
  <c r="N28" i="9" s="1"/>
  <c r="G28" i="9" l="1"/>
  <c r="K28" i="9"/>
  <c r="E28" i="9"/>
  <c r="M28" i="9" s="1"/>
  <c r="D27" i="9"/>
  <c r="L27" i="9" s="1"/>
  <c r="Q30" i="9"/>
  <c r="C29" i="9"/>
  <c r="N29" i="9" s="1"/>
  <c r="G29" i="9" l="1"/>
  <c r="K29" i="9"/>
  <c r="E29" i="9"/>
  <c r="M29" i="9" s="1"/>
  <c r="D28" i="9"/>
  <c r="L28" i="9" s="1"/>
  <c r="Q31" i="9"/>
  <c r="C30" i="9"/>
  <c r="N30" i="9" s="1"/>
  <c r="G30" i="9" l="1"/>
  <c r="K30" i="9"/>
  <c r="D29" i="9"/>
  <c r="L29" i="9" s="1"/>
  <c r="E30" i="9"/>
  <c r="M30" i="9" s="1"/>
  <c r="Q32" i="9"/>
  <c r="C31" i="9"/>
  <c r="N31" i="9" s="1"/>
  <c r="G31" i="9" l="1"/>
  <c r="K31" i="9"/>
  <c r="E31" i="9"/>
  <c r="M31" i="9" s="1"/>
  <c r="D30" i="9"/>
  <c r="L30" i="9" s="1"/>
  <c r="Q33" i="9"/>
  <c r="C32" i="9"/>
  <c r="N32" i="9" s="1"/>
  <c r="G32" i="9" l="1"/>
  <c r="K32" i="9"/>
  <c r="E32" i="9"/>
  <c r="M32" i="9" s="1"/>
  <c r="D31" i="9"/>
  <c r="L31" i="9" s="1"/>
  <c r="Q34" i="9"/>
  <c r="C34" i="9" s="1"/>
  <c r="N34" i="9" s="1"/>
  <c r="C33" i="9"/>
  <c r="N33" i="9" s="1"/>
  <c r="G34" i="9" l="1"/>
  <c r="K34" i="9"/>
  <c r="G33" i="9"/>
  <c r="K33" i="9"/>
  <c r="E33" i="9"/>
  <c r="M33" i="9" s="1"/>
  <c r="D32" i="9"/>
  <c r="L32" i="9" s="1"/>
  <c r="D33" i="9"/>
  <c r="L33" i="9" s="1"/>
  <c r="E34" i="9"/>
  <c r="M34" i="9" s="1"/>
</calcChain>
</file>

<file path=xl/sharedStrings.xml><?xml version="1.0" encoding="utf-8"?>
<sst xmlns="http://schemas.openxmlformats.org/spreadsheetml/2006/main" count="50" uniqueCount="49">
  <si>
    <t>Fixe Kosten</t>
  </si>
  <si>
    <t>KF</t>
  </si>
  <si>
    <t>VK KF</t>
  </si>
  <si>
    <t>VK Sonstiges</t>
  </si>
  <si>
    <t>Produkt-preis</t>
  </si>
  <si>
    <t>Erlös</t>
  </si>
  <si>
    <t>Gewinn</t>
  </si>
  <si>
    <t>0</t>
  </si>
  <si>
    <t>Milch</t>
  </si>
  <si>
    <t>Milch aus KF</t>
  </si>
  <si>
    <t>150</t>
  </si>
  <si>
    <t>300</t>
  </si>
  <si>
    <t>450</t>
  </si>
  <si>
    <t>600</t>
  </si>
  <si>
    <t>750</t>
  </si>
  <si>
    <t>900</t>
  </si>
  <si>
    <t>1050</t>
  </si>
  <si>
    <t>1200</t>
  </si>
  <si>
    <t>1350</t>
  </si>
  <si>
    <t>1500</t>
  </si>
  <si>
    <t>1650</t>
  </si>
  <si>
    <t>1800</t>
  </si>
  <si>
    <t>1950</t>
  </si>
  <si>
    <t>2100</t>
  </si>
  <si>
    <t>2250</t>
  </si>
  <si>
    <t>2400</t>
  </si>
  <si>
    <t>2550</t>
  </si>
  <si>
    <t>Grenz-ertrag</t>
  </si>
  <si>
    <t>Ø Ertrag</t>
  </si>
  <si>
    <t>Mon. Grenz-ertrag</t>
  </si>
  <si>
    <r>
      <t xml:space="preserve">Mon. </t>
    </r>
    <r>
      <rPr>
        <sz val="11"/>
        <color theme="1"/>
        <rFont val="Calibri"/>
        <family val="2"/>
      </rPr>
      <t>Ø Ertrag</t>
    </r>
  </si>
  <si>
    <t>Mon. Gesamtertrag</t>
  </si>
  <si>
    <t>Gesamt-kosten</t>
  </si>
  <si>
    <t>Hinweise zur Berechnung</t>
  </si>
  <si>
    <t>Angaben</t>
  </si>
  <si>
    <t>Hinweise zur graphischen Lösung (siehe nächste Tabellenblätter)</t>
  </si>
  <si>
    <t>Grundsätzliches</t>
  </si>
  <si>
    <t>Produktionsfunktion mit einem variablen Faktor</t>
  </si>
  <si>
    <t>Fallbeispiel V</t>
  </si>
  <si>
    <t>Preis Kraftfutter (€/kg)</t>
  </si>
  <si>
    <t>Milchpreis (€/kg)</t>
  </si>
  <si>
    <t>Hinweise: KF = Kraftfutter, VK = Variable Kosten, Mon. = monetär (mit Geldeinheiten versehen)</t>
  </si>
  <si>
    <t>Neben der Kostenfunktion soll auch die zentrale Funktion der Produktionstheorie, die Produktionsfunktion, kurz mit einem praktischen Beispiel abgehandelt werden. Im Unterschied zur Kostenfunktion wird bei der Produktionsfunktion danach gefragt, welchen Nutzen der Einsatz eines Faktors bringt. Sie stellt somit die Beziehung zwischen den eingesetzten Produktionsmitteln und der damit erzeugten Menge an Produkten her. Zur Erinnerung: Die Kostenfunktion fragt nach den Kosten in Abhängigkeit von der Produktionsmenge.</t>
  </si>
  <si>
    <t xml:space="preserve">Die neoklassische Theorie unterstellt einen abnehmenden Grenzertrag (Ertragszuwachs), der sich aus dem Gesetz des „abnehmenden Ertragszuwachses“ ergibt. Es handelt sich hierbei um einen häufig beobachteten Zusammenhang zwischen Faktoreinsatzmenge und Produktmenge: irgendwann treten bei immer weiterer Steigerung der Faktoreinsatzmenge abnehmende Grenzerträge auf. Beispiele aus der Landwirtschaft gibt es dafür zu Hauf: zunehmender Stickstoffeinsatz im Ackerbau oder Kraftfuttereinsatz in der Tierhaltung führt irgendwann zu niedrigeren Ertragszuwächsen oder sogar zu Ertragsdepressionen. </t>
  </si>
  <si>
    <t>Grenz-kosten</t>
  </si>
  <si>
    <t xml:space="preserve">Die graphische Lösung (siehe folgende Tabellenblätter) verdeutlicht graphisch die optimale Faktoreinsatzmenge am Beispiel der Kraftfuttermenge. Einerseits ist dieser dort gegeben, wo der maximale Gewinn erzielt wird (D_6_3_6_Gesamtertrag), andererseits dort, wo der monetäre Grenzertrag und die Grenzkosten gleich hoch liegen (D_6_3_6_Grenzertrag).                                                                                                                   Wichtig: Die optimale Faktoreinsatzmenge ändert sich natürlich, wenn sich die Preise des variablen Faktors bzw. des Produktes ändern. Ein niedrigerer Kraftfutterpreis würde das Optimum für den Faktoreinsatz nach oben verlagern. Wenn beispielsweise das Kraftfutter nicht 30, sondern nur 25 Cent je kg kostet, läge der optimale Kraftfuttereinsatz bei rund 2.000 kg. Umgekehrt ist es bei Preissteigerungen für das Produkt. Wenn sich beispielsweise der Milchpreis von 35 auf 40 Cent je kg erhöht, wäre eine Kraftfuttermenge von 2.400 kg optimal, um den Gewinn zu maximieren. </t>
  </si>
  <si>
    <r>
      <t xml:space="preserve">Wie in Fallstudie III geht es um die </t>
    </r>
    <r>
      <rPr>
        <b/>
        <sz val="11"/>
        <color theme="1"/>
        <rFont val="Calibri"/>
        <family val="2"/>
      </rPr>
      <t>optimale Milchleistung je Kuh Jahr</t>
    </r>
    <r>
      <rPr>
        <sz val="11"/>
        <color theme="1"/>
        <rFont val="Calibri"/>
        <family val="2"/>
      </rPr>
      <t>. Diesmal wird aber nicht danach gefragt, welche Kosten eine bestimmte Milchleistung verursacht, sondern, wie hoch der optimale Kraftfuttereinsatz sein sollte, um den Gewinn zu maximieren. Vereinfachend wird unterstellt, dass nur ein variabler Faktor, die Kraftfuttermenge, variiert wird; alle anderen Kosten bleiben je nach Kraftfuttereinsatz konstant, was natürlich eine starke Vereinfachung darstellt. Die Produktionsfunktion (Beziehung von Kraftfuttermenge und Milchleistung) geht von abnehmenden Grenzerträgen des Kraftfuttereinsatzes aus (von zwei bis 1,20 kg Milch je kg Kraftfutter). Das Spektrum reicht von keinem bis 2.550 kg Kraftfutter je Kuh und Jahr. Je kg Kraftfutter werden 30 Cent, je kg Milch 35 Cent als Faktor- bzw. Produktpreis angenommen.</t>
    </r>
  </si>
  <si>
    <r>
      <t xml:space="preserve">Der </t>
    </r>
    <r>
      <rPr>
        <b/>
        <sz val="11"/>
        <color theme="1"/>
        <rFont val="Calibri"/>
        <family val="2"/>
      </rPr>
      <t>Grenzertrag</t>
    </r>
    <r>
      <rPr>
        <sz val="11"/>
        <color theme="1"/>
        <rFont val="Calibri"/>
        <family val="2"/>
      </rPr>
      <t xml:space="preserve"> und der </t>
    </r>
    <r>
      <rPr>
        <b/>
        <sz val="11"/>
        <color theme="1"/>
        <rFont val="Calibri"/>
        <family val="2"/>
      </rPr>
      <t>Durchschnittsertrag</t>
    </r>
    <r>
      <rPr>
        <sz val="11"/>
        <color theme="1"/>
        <rFont val="Calibri"/>
        <family val="2"/>
      </rPr>
      <t xml:space="preserve"> haben ihr Maximum dort, wo der variable Faktor (in unserem Beispiel Kraftfutter) das erste Mal eingesetzt wird. Der Grenzertrag sinkt von 2 kg Milch bei erstmaligem Einsatz von Kraftfutter auf 0,40 kg Milch bei der Erhöhung von 2.400 auf 2.550 kg Kraftfutter. Multipliziert mit dem Milchpreis (Produktpreis) zeigen sich die gleichen Tendenzen für den monetären Grenzertrag. Der monetäre Durchschnittsertrag sinkt von über zwölf Euro auf etwas über einem Euro. Da bei der Durchschnittsbetrachtung der Kraftfuttereinsatz auf die gesamte Milchleistung verteilt wird, ist hier der Rückgang ausgeprägter.</t>
    </r>
  </si>
  <si>
    <r>
      <t xml:space="preserve">Der </t>
    </r>
    <r>
      <rPr>
        <b/>
        <sz val="11"/>
        <color theme="1"/>
        <rFont val="Calibri"/>
        <family val="2"/>
      </rPr>
      <t>optimale Faktoreinsatz</t>
    </r>
    <r>
      <rPr>
        <sz val="11"/>
        <color theme="1"/>
        <rFont val="Calibri"/>
        <family val="2"/>
      </rPr>
      <t xml:space="preserve"> (in unserem Fall Kraftfutter) kann auf zwei Wegen ermittelt werden. Zum einen wird danach gesucht, bei welcher Faktoreinsatzmenge der maximale Gewinn resultiert. In unserem Beispiel liegt der maximale Gewinn von 624 Euro bei einer Einsatzmenge von 1.800 kg Kraftfutter und einer erzielten Milchmenge von rund 7.600 kg.  Die zweite Möglichkeit liegt in der Gegenüberstellung von monetärem Grenzertrag und Grenzkosten. Die Grenzkosten je Einheit Kraftfutter liegen in unserem Beispiel bei 30 Cent (Faktorpreis). Es muss also danach gesucht werden, bei welchem Faktoreinsatz gerade noch ein monetärer Grenzertrag von 30 Cent erzielt wird. Zwischen 1.650 und 1.800 kg Kraftfutter liegt dieser bei 32 Cent, zwischen 1.800 und 1.950 kg Kraftfutter bei 28 Cent. Somit lässt sich approximativ ableiten, dass der optimale Faktoreinsatz bei rund 1.800 kg zu liegen kommt.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</si>
</sst>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_-;\-* #,##0.0_-;_-* &quot;-&quot;??_-;_-@_-"/>
    <numFmt numFmtId="166" formatCode="_-* #,##0_-;\-* #,##0_-;_-* &quot;-&quot;??_-;_-@_-"/>
  </numFmts>
  <fonts count="8" x14ac:knownFonts="1">
    <font>
      <sz val="11"/>
      <color theme="1"/>
      <name val="Calibri"/>
      <family val="2"/>
      <scheme val="minor"/>
    </font>
    <font>
      <sz val="11"/>
      <color theme="1"/>
      <name val="Calibri"/>
      <family val="2"/>
      <scheme val="minor"/>
    </font>
    <font>
      <sz val="11"/>
      <color theme="1"/>
      <name val="Calibri"/>
      <family val="2"/>
    </font>
    <font>
      <sz val="9"/>
      <color theme="1"/>
      <name val="Calibri"/>
      <family val="2"/>
      <scheme val="minor"/>
    </font>
    <font>
      <b/>
      <sz val="14"/>
      <color theme="6" tint="-0.499984740745262"/>
      <name val="Calibri"/>
      <family val="2"/>
      <scheme val="minor"/>
    </font>
    <font>
      <b/>
      <sz val="22"/>
      <color theme="6" tint="-0.499984740745262"/>
      <name val="Calibri"/>
      <family val="2"/>
      <scheme val="minor"/>
    </font>
    <font>
      <b/>
      <sz val="11"/>
      <color theme="1"/>
      <name val="Calibri"/>
      <family val="2"/>
      <scheme val="minor"/>
    </font>
    <font>
      <b/>
      <sz val="11"/>
      <color theme="1"/>
      <name val="Calibri"/>
      <family val="2"/>
    </font>
  </fonts>
  <fills count="8">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164" fontId="0" fillId="0" borderId="0" xfId="1" applyFont="1"/>
    <xf numFmtId="0" fontId="0" fillId="0" borderId="0" xfId="0" applyAlignment="1">
      <alignment horizontal="center" vertical="center" wrapText="1"/>
    </xf>
    <xf numFmtId="0" fontId="3" fillId="0" borderId="0" xfId="0" applyFont="1" applyAlignment="1">
      <alignment horizontal="center"/>
    </xf>
    <xf numFmtId="166" fontId="0" fillId="0" borderId="3" xfId="1" applyNumberFormat="1" applyFont="1" applyBorder="1" applyAlignment="1">
      <alignment horizontal="center" vertical="center" wrapText="1"/>
    </xf>
    <xf numFmtId="0" fontId="2" fillId="0" borderId="1" xfId="0" applyFont="1" applyBorder="1" applyAlignment="1">
      <alignment horizontal="center" vertical="center" wrapText="1"/>
    </xf>
    <xf numFmtId="164" fontId="0" fillId="0" borderId="2" xfId="1" applyNumberFormat="1" applyFont="1" applyBorder="1" applyAlignment="1">
      <alignment horizontal="center" vertical="center" wrapText="1"/>
    </xf>
    <xf numFmtId="166" fontId="0" fillId="0" borderId="2" xfId="1" applyNumberFormat="1" applyFont="1" applyBorder="1" applyAlignment="1">
      <alignment horizontal="center" vertical="center" wrapText="1"/>
    </xf>
    <xf numFmtId="164" fontId="0" fillId="0" borderId="3" xfId="1" applyNumberFormat="1" applyFont="1" applyBorder="1" applyAlignment="1">
      <alignment horizontal="center" vertical="center" wrapText="1"/>
    </xf>
    <xf numFmtId="164" fontId="0" fillId="0" borderId="3" xfId="1" applyFont="1" applyBorder="1"/>
    <xf numFmtId="0" fontId="4" fillId="0" borderId="0" xfId="0" applyFont="1" applyAlignment="1">
      <alignment horizontal="left"/>
    </xf>
    <xf numFmtId="0" fontId="5" fillId="0" borderId="0" xfId="0" applyFont="1" applyAlignment="1">
      <alignment horizontal="left"/>
    </xf>
    <xf numFmtId="166" fontId="0" fillId="4" borderId="3" xfId="1" applyNumberFormat="1" applyFont="1" applyFill="1" applyBorder="1" applyAlignment="1">
      <alignment horizontal="center" vertical="center" wrapText="1"/>
    </xf>
    <xf numFmtId="166" fontId="0" fillId="4" borderId="4" xfId="1" applyNumberFormat="1" applyFont="1" applyFill="1" applyBorder="1" applyAlignment="1">
      <alignment horizontal="center" vertical="center" wrapText="1"/>
    </xf>
    <xf numFmtId="164" fontId="0" fillId="4" borderId="3" xfId="1" applyNumberFormat="1" applyFont="1" applyFill="1" applyBorder="1" applyAlignment="1">
      <alignment horizontal="center" vertical="center" wrapText="1"/>
    </xf>
    <xf numFmtId="164" fontId="0" fillId="4" borderId="3" xfId="1" applyFont="1" applyFill="1" applyBorder="1"/>
    <xf numFmtId="164" fontId="0" fillId="4" borderId="4" xfId="1" applyFont="1" applyFill="1" applyBorder="1" applyAlignment="1">
      <alignment horizontal="center" vertical="center" wrapText="1"/>
    </xf>
    <xf numFmtId="164" fontId="0" fillId="4" borderId="4" xfId="1" applyFont="1" applyFill="1" applyBorder="1"/>
    <xf numFmtId="164" fontId="0" fillId="0" borderId="2" xfId="1" applyFont="1" applyBorder="1"/>
    <xf numFmtId="165" fontId="0" fillId="0" borderId="2" xfId="1" applyNumberFormat="1" applyFont="1" applyBorder="1" applyAlignment="1">
      <alignment horizontal="center" vertical="center" wrapText="1"/>
    </xf>
    <xf numFmtId="165" fontId="0" fillId="0" borderId="3" xfId="1" applyNumberFormat="1" applyFont="1" applyBorder="1" applyAlignment="1">
      <alignment horizontal="center" vertical="center" wrapText="1"/>
    </xf>
    <xf numFmtId="165" fontId="0" fillId="4" borderId="3" xfId="1" applyNumberFormat="1" applyFont="1" applyFill="1" applyBorder="1" applyAlignment="1">
      <alignment horizontal="center" vertical="center" wrapText="1"/>
    </xf>
    <xf numFmtId="165" fontId="0" fillId="4" borderId="4" xfId="1" applyNumberFormat="1" applyFont="1" applyFill="1" applyBorder="1" applyAlignment="1">
      <alignment horizontal="center" vertical="center" wrapText="1"/>
    </xf>
    <xf numFmtId="0" fontId="6" fillId="0" borderId="0" xfId="0" applyFont="1"/>
    <xf numFmtId="0" fontId="0" fillId="0" borderId="0" xfId="0" applyFont="1"/>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2" xfId="0" applyFont="1" applyBorder="1" applyAlignment="1">
      <alignment horizontal="right"/>
    </xf>
    <xf numFmtId="166" fontId="0" fillId="0" borderId="2" xfId="0" applyNumberFormat="1" applyFont="1" applyBorder="1"/>
    <xf numFmtId="164" fontId="0" fillId="0" borderId="2" xfId="0" applyNumberFormat="1" applyFont="1" applyBorder="1"/>
    <xf numFmtId="49" fontId="0" fillId="4" borderId="3" xfId="0" applyNumberFormat="1" applyFont="1" applyFill="1" applyBorder="1" applyAlignment="1">
      <alignment horizontal="center"/>
    </xf>
    <xf numFmtId="0" fontId="0" fillId="4" borderId="3" xfId="0" applyFont="1" applyFill="1" applyBorder="1" applyAlignment="1">
      <alignment horizontal="right"/>
    </xf>
    <xf numFmtId="166" fontId="0" fillId="4" borderId="3" xfId="0" applyNumberFormat="1" applyFont="1" applyFill="1" applyBorder="1"/>
    <xf numFmtId="164" fontId="0" fillId="4" borderId="3" xfId="0" applyNumberFormat="1" applyFont="1" applyFill="1" applyBorder="1"/>
    <xf numFmtId="49" fontId="0" fillId="0" borderId="3" xfId="0" applyNumberFormat="1" applyFont="1" applyBorder="1" applyAlignment="1">
      <alignment horizontal="center" vertical="center" wrapText="1"/>
    </xf>
    <xf numFmtId="0" fontId="0" fillId="0" borderId="3" xfId="0" applyFont="1" applyBorder="1" applyAlignment="1">
      <alignment horizontal="right" vertical="center" wrapText="1"/>
    </xf>
    <xf numFmtId="166" fontId="0" fillId="0" borderId="3" xfId="0" applyNumberFormat="1" applyFont="1" applyBorder="1"/>
    <xf numFmtId="164" fontId="0" fillId="0" borderId="3" xfId="0" applyNumberFormat="1" applyFont="1" applyBorder="1"/>
    <xf numFmtId="49" fontId="0" fillId="4" borderId="4" xfId="0" applyNumberFormat="1" applyFont="1" applyFill="1" applyBorder="1" applyAlignment="1">
      <alignment horizontal="center"/>
    </xf>
    <xf numFmtId="0" fontId="0" fillId="4" borderId="4" xfId="0" applyFont="1" applyFill="1" applyBorder="1" applyAlignment="1">
      <alignment horizontal="right"/>
    </xf>
    <xf numFmtId="166" fontId="0" fillId="4" borderId="4" xfId="0" applyNumberFormat="1" applyFont="1" applyFill="1" applyBorder="1"/>
    <xf numFmtId="164" fontId="0" fillId="4" borderId="4" xfId="0" applyNumberFormat="1" applyFont="1" applyFill="1" applyBorder="1"/>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0" fillId="0" borderId="0" xfId="0" applyFont="1" applyAlignment="1">
      <alignment horizontal="left"/>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166" fontId="0" fillId="7" borderId="2" xfId="0" applyNumberFormat="1" applyFont="1" applyFill="1" applyBorder="1"/>
    <xf numFmtId="166" fontId="0" fillId="7" borderId="3" xfId="0" applyNumberFormat="1" applyFont="1" applyFill="1" applyBorder="1"/>
    <xf numFmtId="164" fontId="0" fillId="7" borderId="3" xfId="1" applyFont="1" applyFill="1" applyBorder="1"/>
    <xf numFmtId="2" fontId="0" fillId="7" borderId="0" xfId="0" applyNumberFormat="1" applyFont="1" applyFill="1"/>
    <xf numFmtId="0" fontId="0" fillId="7" borderId="0" xfId="0" applyFont="1" applyFill="1"/>
  </cellXfs>
  <cellStyles count="2">
    <cellStyle name="Komma" xfId="1" builtinId="3"/>
    <cellStyle name="Standard" xfId="0" builtinId="0"/>
  </cellStyles>
  <dxfs count="0"/>
  <tableStyles count="0" defaultTableStyle="TableStyleMedium2" defaultPivotStyle="PivotStyleLight16"/>
  <colors>
    <mruColors>
      <color rgb="FFFCFCA4"/>
      <color rgb="FFEBF8A8"/>
      <color rgb="FF7C9B3F"/>
      <color rgb="FF6D8838"/>
      <color rgb="FFD56509"/>
      <color rgb="FFC8D7EA"/>
      <color rgb="FFF79D53"/>
      <color rgb="FFF79F57"/>
      <color rgb="FF83A343"/>
      <color rgb="FF8EB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76454905783584"/>
          <c:y val="4.0576843744177998E-2"/>
          <c:w val="0.84222426454588795"/>
          <c:h val="0.75360381790115238"/>
        </c:manualLayout>
      </c:layout>
      <c:lineChart>
        <c:grouping val="standard"/>
        <c:varyColors val="0"/>
        <c:ser>
          <c:idx val="0"/>
          <c:order val="0"/>
          <c:tx>
            <c:strRef>
              <c:f>TAB_6_3_6!$K$16</c:f>
              <c:strCache>
                <c:ptCount val="1"/>
                <c:pt idx="0">
                  <c:v>Gewinn</c:v>
                </c:pt>
              </c:strCache>
            </c:strRef>
          </c:tx>
          <c:spPr>
            <a:ln w="63500">
              <a:solidFill>
                <a:srgbClr val="F79F57"/>
              </a:solidFill>
            </a:ln>
          </c:spPr>
          <c:marker>
            <c:symbol val="none"/>
          </c:marker>
          <c:cat>
            <c:strRef>
              <c:f>TAB_6_3_6!$A$17:$A$34</c:f>
              <c:strCache>
                <c:ptCount val="18"/>
                <c:pt idx="0">
                  <c:v>0</c:v>
                </c:pt>
                <c:pt idx="1">
                  <c:v>150</c:v>
                </c:pt>
                <c:pt idx="2">
                  <c:v>300</c:v>
                </c:pt>
                <c:pt idx="3">
                  <c:v>450</c:v>
                </c:pt>
                <c:pt idx="4">
                  <c:v>600</c:v>
                </c:pt>
                <c:pt idx="5">
                  <c:v>750</c:v>
                </c:pt>
                <c:pt idx="6">
                  <c:v>900</c:v>
                </c:pt>
                <c:pt idx="7">
                  <c:v>1050</c:v>
                </c:pt>
                <c:pt idx="8">
                  <c:v>1200</c:v>
                </c:pt>
                <c:pt idx="9">
                  <c:v>1350</c:v>
                </c:pt>
                <c:pt idx="10">
                  <c:v>1500</c:v>
                </c:pt>
                <c:pt idx="11">
                  <c:v>1650</c:v>
                </c:pt>
                <c:pt idx="12">
                  <c:v>1800</c:v>
                </c:pt>
                <c:pt idx="13">
                  <c:v>1950</c:v>
                </c:pt>
                <c:pt idx="14">
                  <c:v>2100</c:v>
                </c:pt>
                <c:pt idx="15">
                  <c:v>2250</c:v>
                </c:pt>
                <c:pt idx="16">
                  <c:v>2400</c:v>
                </c:pt>
                <c:pt idx="17">
                  <c:v>2550</c:v>
                </c:pt>
              </c:strCache>
            </c:strRef>
          </c:cat>
          <c:val>
            <c:numRef>
              <c:f>TAB_6_3_6!$K$17:$K$34</c:f>
              <c:numCache>
                <c:formatCode>_-* #,##0_-;\-* #,##0_-;_-* "-"??_-;_-@_-</c:formatCode>
                <c:ptCount val="18"/>
                <c:pt idx="0">
                  <c:v>250</c:v>
                </c:pt>
                <c:pt idx="1">
                  <c:v>309.99999999999977</c:v>
                </c:pt>
                <c:pt idx="2">
                  <c:v>364.74999999999977</c:v>
                </c:pt>
                <c:pt idx="3">
                  <c:v>414.25</c:v>
                </c:pt>
                <c:pt idx="4">
                  <c:v>458.5</c:v>
                </c:pt>
                <c:pt idx="5">
                  <c:v>497.5</c:v>
                </c:pt>
                <c:pt idx="6">
                  <c:v>531.25</c:v>
                </c:pt>
                <c:pt idx="7">
                  <c:v>559.75</c:v>
                </c:pt>
                <c:pt idx="8">
                  <c:v>583</c:v>
                </c:pt>
                <c:pt idx="9">
                  <c:v>601</c:v>
                </c:pt>
                <c:pt idx="10">
                  <c:v>613.75</c:v>
                </c:pt>
                <c:pt idx="11">
                  <c:v>621.24999999999955</c:v>
                </c:pt>
                <c:pt idx="12">
                  <c:v>623.49999999999955</c:v>
                </c:pt>
                <c:pt idx="13">
                  <c:v>620.49999999999955</c:v>
                </c:pt>
                <c:pt idx="14">
                  <c:v>612.24999999999909</c:v>
                </c:pt>
                <c:pt idx="15">
                  <c:v>598.74999999999909</c:v>
                </c:pt>
                <c:pt idx="16">
                  <c:v>579.99999999999909</c:v>
                </c:pt>
                <c:pt idx="17">
                  <c:v>555.99999999999909</c:v>
                </c:pt>
              </c:numCache>
            </c:numRef>
          </c:val>
          <c:smooth val="1"/>
        </c:ser>
        <c:ser>
          <c:idx val="1"/>
          <c:order val="1"/>
          <c:tx>
            <c:strRef>
              <c:f>TAB_6_3_6!$N$16</c:f>
              <c:strCache>
                <c:ptCount val="1"/>
                <c:pt idx="0">
                  <c:v>Mon. Gesamtertrag</c:v>
                </c:pt>
              </c:strCache>
            </c:strRef>
          </c:tx>
          <c:spPr>
            <a:ln w="63500">
              <a:solidFill>
                <a:schemeClr val="bg2">
                  <a:lumMod val="50000"/>
                </a:schemeClr>
              </a:solidFill>
            </a:ln>
          </c:spPr>
          <c:marker>
            <c:symbol val="none"/>
          </c:marker>
          <c:cat>
            <c:strRef>
              <c:f>TAB_6_3_6!$A$17:$A$34</c:f>
              <c:strCache>
                <c:ptCount val="18"/>
                <c:pt idx="0">
                  <c:v>0</c:v>
                </c:pt>
                <c:pt idx="1">
                  <c:v>150</c:v>
                </c:pt>
                <c:pt idx="2">
                  <c:v>300</c:v>
                </c:pt>
                <c:pt idx="3">
                  <c:v>450</c:v>
                </c:pt>
                <c:pt idx="4">
                  <c:v>600</c:v>
                </c:pt>
                <c:pt idx="5">
                  <c:v>750</c:v>
                </c:pt>
                <c:pt idx="6">
                  <c:v>900</c:v>
                </c:pt>
                <c:pt idx="7">
                  <c:v>1050</c:v>
                </c:pt>
                <c:pt idx="8">
                  <c:v>1200</c:v>
                </c:pt>
                <c:pt idx="9">
                  <c:v>1350</c:v>
                </c:pt>
                <c:pt idx="10">
                  <c:v>1500</c:v>
                </c:pt>
                <c:pt idx="11">
                  <c:v>1650</c:v>
                </c:pt>
                <c:pt idx="12">
                  <c:v>1800</c:v>
                </c:pt>
                <c:pt idx="13">
                  <c:v>1950</c:v>
                </c:pt>
                <c:pt idx="14">
                  <c:v>2100</c:v>
                </c:pt>
                <c:pt idx="15">
                  <c:v>2250</c:v>
                </c:pt>
                <c:pt idx="16">
                  <c:v>2400</c:v>
                </c:pt>
                <c:pt idx="17">
                  <c:v>2550</c:v>
                </c:pt>
              </c:strCache>
            </c:strRef>
          </c:cat>
          <c:val>
            <c:numRef>
              <c:f>TAB_6_3_6!$N$17:$N$34</c:f>
              <c:numCache>
                <c:formatCode>_-* #,##0_-;\-* #,##0_-;_-* "-"??_-;_-@_-</c:formatCode>
                <c:ptCount val="18"/>
                <c:pt idx="0">
                  <c:v>1750</c:v>
                </c:pt>
                <c:pt idx="1">
                  <c:v>1854.9999999999998</c:v>
                </c:pt>
                <c:pt idx="2">
                  <c:v>1954.7499999999998</c:v>
                </c:pt>
                <c:pt idx="3">
                  <c:v>2049.25</c:v>
                </c:pt>
                <c:pt idx="4">
                  <c:v>2138.5</c:v>
                </c:pt>
                <c:pt idx="5">
                  <c:v>2222.5</c:v>
                </c:pt>
                <c:pt idx="6">
                  <c:v>2301.25</c:v>
                </c:pt>
                <c:pt idx="7">
                  <c:v>2374.75</c:v>
                </c:pt>
                <c:pt idx="8">
                  <c:v>2443</c:v>
                </c:pt>
                <c:pt idx="9">
                  <c:v>2506</c:v>
                </c:pt>
                <c:pt idx="10">
                  <c:v>2563.75</c:v>
                </c:pt>
                <c:pt idx="11">
                  <c:v>2616.2499999999995</c:v>
                </c:pt>
                <c:pt idx="12">
                  <c:v>2663.4999999999995</c:v>
                </c:pt>
                <c:pt idx="13">
                  <c:v>2705.4999999999995</c:v>
                </c:pt>
                <c:pt idx="14">
                  <c:v>2742.2499999999991</c:v>
                </c:pt>
                <c:pt idx="15">
                  <c:v>2773.7499999999991</c:v>
                </c:pt>
                <c:pt idx="16">
                  <c:v>2799.9999999999991</c:v>
                </c:pt>
                <c:pt idx="17">
                  <c:v>2820.9999999999991</c:v>
                </c:pt>
              </c:numCache>
            </c:numRef>
          </c:val>
          <c:smooth val="1"/>
        </c:ser>
        <c:ser>
          <c:idx val="2"/>
          <c:order val="2"/>
          <c:tx>
            <c:strRef>
              <c:f>TAB_6_3_6!$P$16</c:f>
              <c:strCache>
                <c:ptCount val="1"/>
                <c:pt idx="0">
                  <c:v>Gesamt-kosten</c:v>
                </c:pt>
              </c:strCache>
            </c:strRef>
          </c:tx>
          <c:spPr>
            <a:ln w="63500">
              <a:solidFill>
                <a:schemeClr val="accent3">
                  <a:lumMod val="75000"/>
                </a:schemeClr>
              </a:solidFill>
            </a:ln>
          </c:spPr>
          <c:marker>
            <c:symbol val="none"/>
          </c:marker>
          <c:cat>
            <c:strRef>
              <c:f>TAB_6_3_6!$A$17:$A$34</c:f>
              <c:strCache>
                <c:ptCount val="18"/>
                <c:pt idx="0">
                  <c:v>0</c:v>
                </c:pt>
                <c:pt idx="1">
                  <c:v>150</c:v>
                </c:pt>
                <c:pt idx="2">
                  <c:v>300</c:v>
                </c:pt>
                <c:pt idx="3">
                  <c:v>450</c:v>
                </c:pt>
                <c:pt idx="4">
                  <c:v>600</c:v>
                </c:pt>
                <c:pt idx="5">
                  <c:v>750</c:v>
                </c:pt>
                <c:pt idx="6">
                  <c:v>900</c:v>
                </c:pt>
                <c:pt idx="7">
                  <c:v>1050</c:v>
                </c:pt>
                <c:pt idx="8">
                  <c:v>1200</c:v>
                </c:pt>
                <c:pt idx="9">
                  <c:v>1350</c:v>
                </c:pt>
                <c:pt idx="10">
                  <c:v>1500</c:v>
                </c:pt>
                <c:pt idx="11">
                  <c:v>1650</c:v>
                </c:pt>
                <c:pt idx="12">
                  <c:v>1800</c:v>
                </c:pt>
                <c:pt idx="13">
                  <c:v>1950</c:v>
                </c:pt>
                <c:pt idx="14">
                  <c:v>2100</c:v>
                </c:pt>
                <c:pt idx="15">
                  <c:v>2250</c:v>
                </c:pt>
                <c:pt idx="16">
                  <c:v>2400</c:v>
                </c:pt>
                <c:pt idx="17">
                  <c:v>2550</c:v>
                </c:pt>
              </c:strCache>
            </c:strRef>
          </c:cat>
          <c:val>
            <c:numRef>
              <c:f>TAB_6_3_6!$P$17:$P$34</c:f>
              <c:numCache>
                <c:formatCode>_-* #,##0_-;\-* #,##0_-;_-* "-"??_-;_-@_-</c:formatCode>
                <c:ptCount val="18"/>
                <c:pt idx="1">
                  <c:v>1545</c:v>
                </c:pt>
                <c:pt idx="2">
                  <c:v>1590</c:v>
                </c:pt>
                <c:pt idx="3">
                  <c:v>1635</c:v>
                </c:pt>
                <c:pt idx="4">
                  <c:v>1680</c:v>
                </c:pt>
                <c:pt idx="5">
                  <c:v>1725</c:v>
                </c:pt>
                <c:pt idx="6">
                  <c:v>1770</c:v>
                </c:pt>
                <c:pt idx="7">
                  <c:v>1815</c:v>
                </c:pt>
                <c:pt idx="8">
                  <c:v>1860</c:v>
                </c:pt>
                <c:pt idx="9">
                  <c:v>1905</c:v>
                </c:pt>
                <c:pt idx="10">
                  <c:v>1950</c:v>
                </c:pt>
                <c:pt idx="11">
                  <c:v>1995</c:v>
                </c:pt>
                <c:pt idx="12">
                  <c:v>2040</c:v>
                </c:pt>
                <c:pt idx="13">
                  <c:v>2085</c:v>
                </c:pt>
                <c:pt idx="14">
                  <c:v>2130</c:v>
                </c:pt>
                <c:pt idx="15">
                  <c:v>2175</c:v>
                </c:pt>
                <c:pt idx="16">
                  <c:v>2220</c:v>
                </c:pt>
                <c:pt idx="17">
                  <c:v>2265</c:v>
                </c:pt>
              </c:numCache>
            </c:numRef>
          </c:val>
          <c:smooth val="1"/>
        </c:ser>
        <c:dLbls>
          <c:showLegendKey val="0"/>
          <c:showVal val="0"/>
          <c:showCatName val="0"/>
          <c:showSerName val="0"/>
          <c:showPercent val="0"/>
          <c:showBubbleSize val="0"/>
        </c:dLbls>
        <c:smooth val="0"/>
        <c:axId val="412405320"/>
        <c:axId val="412408848"/>
      </c:lineChart>
      <c:catAx>
        <c:axId val="412405320"/>
        <c:scaling>
          <c:orientation val="minMax"/>
        </c:scaling>
        <c:delete val="0"/>
        <c:axPos val="b"/>
        <c:numFmt formatCode="General" sourceLinked="0"/>
        <c:majorTickMark val="out"/>
        <c:minorTickMark val="none"/>
        <c:tickLblPos val="nextTo"/>
        <c:txPr>
          <a:bodyPr rot="-5400000" vert="horz"/>
          <a:lstStyle/>
          <a:p>
            <a:pPr>
              <a:defRPr sz="2200" b="1"/>
            </a:pPr>
            <a:endParaRPr lang="de-DE"/>
          </a:p>
        </c:txPr>
        <c:crossAx val="412408848"/>
        <c:crosses val="autoZero"/>
        <c:auto val="1"/>
        <c:lblAlgn val="ctr"/>
        <c:lblOffset val="100"/>
        <c:noMultiLvlLbl val="0"/>
      </c:catAx>
      <c:valAx>
        <c:axId val="412408848"/>
        <c:scaling>
          <c:orientation val="minMax"/>
          <c:max val="3000"/>
          <c:min val="0"/>
        </c:scaling>
        <c:delete val="0"/>
        <c:axPos val="l"/>
        <c:numFmt formatCode="#,##0" sourceLinked="0"/>
        <c:majorTickMark val="out"/>
        <c:minorTickMark val="none"/>
        <c:tickLblPos val="nextTo"/>
        <c:txPr>
          <a:bodyPr/>
          <a:lstStyle/>
          <a:p>
            <a:pPr>
              <a:defRPr sz="2000" b="0"/>
            </a:pPr>
            <a:endParaRPr lang="de-DE"/>
          </a:p>
        </c:txPr>
        <c:crossAx val="412405320"/>
        <c:crosses val="autoZero"/>
        <c:crossBetween val="midCat"/>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61686885608486"/>
          <c:y val="3.6351735288638116E-2"/>
          <c:w val="0.83264269812150293"/>
          <c:h val="0.76205403481223222"/>
        </c:manualLayout>
      </c:layout>
      <c:lineChart>
        <c:grouping val="standard"/>
        <c:varyColors val="0"/>
        <c:ser>
          <c:idx val="0"/>
          <c:order val="0"/>
          <c:tx>
            <c:strRef>
              <c:f>TAB_6_3_6!$L$16</c:f>
              <c:strCache>
                <c:ptCount val="1"/>
                <c:pt idx="0">
                  <c:v>Mon. Grenz-ertrag</c:v>
                </c:pt>
              </c:strCache>
            </c:strRef>
          </c:tx>
          <c:spPr>
            <a:ln w="63500">
              <a:solidFill>
                <a:srgbClr val="AA9F6A"/>
              </a:solidFill>
            </a:ln>
          </c:spPr>
          <c:marker>
            <c:symbol val="none"/>
          </c:marker>
          <c:cat>
            <c:strRef>
              <c:f>TAB_6_3_6!$A$17:$A$34</c:f>
              <c:strCache>
                <c:ptCount val="18"/>
                <c:pt idx="0">
                  <c:v>0</c:v>
                </c:pt>
                <c:pt idx="1">
                  <c:v>150</c:v>
                </c:pt>
                <c:pt idx="2">
                  <c:v>300</c:v>
                </c:pt>
                <c:pt idx="3">
                  <c:v>450</c:v>
                </c:pt>
                <c:pt idx="4">
                  <c:v>600</c:v>
                </c:pt>
                <c:pt idx="5">
                  <c:v>750</c:v>
                </c:pt>
                <c:pt idx="6">
                  <c:v>900</c:v>
                </c:pt>
                <c:pt idx="7">
                  <c:v>1050</c:v>
                </c:pt>
                <c:pt idx="8">
                  <c:v>1200</c:v>
                </c:pt>
                <c:pt idx="9">
                  <c:v>1350</c:v>
                </c:pt>
                <c:pt idx="10">
                  <c:v>1500</c:v>
                </c:pt>
                <c:pt idx="11">
                  <c:v>1650</c:v>
                </c:pt>
                <c:pt idx="12">
                  <c:v>1800</c:v>
                </c:pt>
                <c:pt idx="13">
                  <c:v>1950</c:v>
                </c:pt>
                <c:pt idx="14">
                  <c:v>2100</c:v>
                </c:pt>
                <c:pt idx="15">
                  <c:v>2250</c:v>
                </c:pt>
                <c:pt idx="16">
                  <c:v>2400</c:v>
                </c:pt>
                <c:pt idx="17">
                  <c:v>2550</c:v>
                </c:pt>
              </c:strCache>
            </c:strRef>
          </c:cat>
          <c:val>
            <c:numRef>
              <c:f>TAB_6_3_6!$L$17:$L$34</c:f>
              <c:numCache>
                <c:formatCode>_-* #,##0.00_-;\-* #,##0.00_-;_-* "-"??_-;_-@_-</c:formatCode>
                <c:ptCount val="18"/>
                <c:pt idx="0">
                  <c:v>0.7</c:v>
                </c:pt>
                <c:pt idx="1">
                  <c:v>0.66499999999999992</c:v>
                </c:pt>
                <c:pt idx="2">
                  <c:v>0.63</c:v>
                </c:pt>
                <c:pt idx="3">
                  <c:v>0.59499999999999997</c:v>
                </c:pt>
                <c:pt idx="4">
                  <c:v>0.55999999999999994</c:v>
                </c:pt>
                <c:pt idx="5">
                  <c:v>0.52499999999999991</c:v>
                </c:pt>
                <c:pt idx="6">
                  <c:v>0.48999999999999994</c:v>
                </c:pt>
                <c:pt idx="7">
                  <c:v>0.45499999999999996</c:v>
                </c:pt>
                <c:pt idx="8">
                  <c:v>0.42</c:v>
                </c:pt>
                <c:pt idx="9">
                  <c:v>0.38500000000000001</c:v>
                </c:pt>
                <c:pt idx="10">
                  <c:v>0.34999999999999787</c:v>
                </c:pt>
                <c:pt idx="11">
                  <c:v>0.315</c:v>
                </c:pt>
                <c:pt idx="12">
                  <c:v>0.27999999999999997</c:v>
                </c:pt>
                <c:pt idx="13">
                  <c:v>0.24499999999999786</c:v>
                </c:pt>
                <c:pt idx="14">
                  <c:v>0.21</c:v>
                </c:pt>
                <c:pt idx="15">
                  <c:v>0.17499999999999999</c:v>
                </c:pt>
                <c:pt idx="16">
                  <c:v>0.13999999999999999</c:v>
                </c:pt>
              </c:numCache>
            </c:numRef>
          </c:val>
          <c:smooth val="1"/>
        </c:ser>
        <c:ser>
          <c:idx val="2"/>
          <c:order val="1"/>
          <c:tx>
            <c:strRef>
              <c:f>TAB_6_3_6!$O$16</c:f>
              <c:strCache>
                <c:ptCount val="1"/>
                <c:pt idx="0">
                  <c:v>Grenz-kosten</c:v>
                </c:pt>
              </c:strCache>
            </c:strRef>
          </c:tx>
          <c:spPr>
            <a:ln w="63500">
              <a:solidFill>
                <a:schemeClr val="accent2">
                  <a:lumMod val="75000"/>
                </a:schemeClr>
              </a:solidFill>
            </a:ln>
          </c:spPr>
          <c:marker>
            <c:symbol val="none"/>
          </c:marker>
          <c:cat>
            <c:strRef>
              <c:f>TAB_6_3_6!$A$17:$A$34</c:f>
              <c:strCache>
                <c:ptCount val="18"/>
                <c:pt idx="0">
                  <c:v>0</c:v>
                </c:pt>
                <c:pt idx="1">
                  <c:v>150</c:v>
                </c:pt>
                <c:pt idx="2">
                  <c:v>300</c:v>
                </c:pt>
                <c:pt idx="3">
                  <c:v>450</c:v>
                </c:pt>
                <c:pt idx="4">
                  <c:v>600</c:v>
                </c:pt>
                <c:pt idx="5">
                  <c:v>750</c:v>
                </c:pt>
                <c:pt idx="6">
                  <c:v>900</c:v>
                </c:pt>
                <c:pt idx="7">
                  <c:v>1050</c:v>
                </c:pt>
                <c:pt idx="8">
                  <c:v>1200</c:v>
                </c:pt>
                <c:pt idx="9">
                  <c:v>1350</c:v>
                </c:pt>
                <c:pt idx="10">
                  <c:v>1500</c:v>
                </c:pt>
                <c:pt idx="11">
                  <c:v>1650</c:v>
                </c:pt>
                <c:pt idx="12">
                  <c:v>1800</c:v>
                </c:pt>
                <c:pt idx="13">
                  <c:v>1950</c:v>
                </c:pt>
                <c:pt idx="14">
                  <c:v>2100</c:v>
                </c:pt>
                <c:pt idx="15">
                  <c:v>2250</c:v>
                </c:pt>
                <c:pt idx="16">
                  <c:v>2400</c:v>
                </c:pt>
                <c:pt idx="17">
                  <c:v>2550</c:v>
                </c:pt>
              </c:strCache>
            </c:strRef>
          </c:cat>
          <c:val>
            <c:numRef>
              <c:f>TAB_6_3_6!$O$17:$O$34</c:f>
              <c:numCache>
                <c:formatCode>_-* #,##0.00_-;\-* #,##0.00_-;_-* "-"??_-;_-@_-</c:formatCode>
                <c:ptCount val="18"/>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numCache>
            </c:numRef>
          </c:val>
          <c:smooth val="0"/>
        </c:ser>
        <c:dLbls>
          <c:showLegendKey val="0"/>
          <c:showVal val="0"/>
          <c:showCatName val="0"/>
          <c:showSerName val="0"/>
          <c:showPercent val="0"/>
          <c:showBubbleSize val="0"/>
        </c:dLbls>
        <c:smooth val="0"/>
        <c:axId val="412409632"/>
        <c:axId val="412409240"/>
      </c:lineChart>
      <c:catAx>
        <c:axId val="412409632"/>
        <c:scaling>
          <c:orientation val="minMax"/>
        </c:scaling>
        <c:delete val="0"/>
        <c:axPos val="b"/>
        <c:numFmt formatCode="General" sourceLinked="0"/>
        <c:majorTickMark val="out"/>
        <c:minorTickMark val="none"/>
        <c:tickLblPos val="nextTo"/>
        <c:txPr>
          <a:bodyPr rot="-5400000" vert="horz"/>
          <a:lstStyle/>
          <a:p>
            <a:pPr>
              <a:defRPr sz="2200" b="1"/>
            </a:pPr>
            <a:endParaRPr lang="de-DE"/>
          </a:p>
        </c:txPr>
        <c:crossAx val="412409240"/>
        <c:crosses val="autoZero"/>
        <c:auto val="1"/>
        <c:lblAlgn val="ctr"/>
        <c:lblOffset val="100"/>
        <c:noMultiLvlLbl val="0"/>
      </c:catAx>
      <c:valAx>
        <c:axId val="412409240"/>
        <c:scaling>
          <c:orientation val="minMax"/>
          <c:max val="0.8"/>
          <c:min val="0"/>
        </c:scaling>
        <c:delete val="0"/>
        <c:axPos val="l"/>
        <c:numFmt formatCode="#,##0.00" sourceLinked="0"/>
        <c:majorTickMark val="out"/>
        <c:minorTickMark val="none"/>
        <c:tickLblPos val="nextTo"/>
        <c:txPr>
          <a:bodyPr/>
          <a:lstStyle/>
          <a:p>
            <a:pPr>
              <a:defRPr sz="2200" b="0"/>
            </a:pPr>
            <a:endParaRPr lang="de-DE"/>
          </a:p>
        </c:txPr>
        <c:crossAx val="412409632"/>
        <c:crosses val="autoZero"/>
        <c:crossBetween val="midCat"/>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77350"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0.65305</cdr:x>
      <cdr:y>0.54857</cdr:y>
    </cdr:from>
    <cdr:to>
      <cdr:x>0.95836</cdr:x>
      <cdr:y>0.6251</cdr:y>
    </cdr:to>
    <cdr:sp macro="" textlink="">
      <cdr:nvSpPr>
        <cdr:cNvPr id="3" name="Textfeld 1"/>
        <cdr:cNvSpPr txBox="1"/>
      </cdr:nvSpPr>
      <cdr:spPr>
        <a:xfrm xmlns:a="http://schemas.openxmlformats.org/drawingml/2006/main">
          <a:off x="6067621" y="3291844"/>
          <a:ext cx="2836698"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rgbClr val="F79F57"/>
              </a:solidFill>
            </a:rPr>
            <a:t>Gewinn</a:t>
          </a:r>
        </a:p>
      </cdr:txBody>
    </cdr:sp>
  </cdr:relSizeAnchor>
  <cdr:relSizeAnchor xmlns:cdr="http://schemas.openxmlformats.org/drawingml/2006/chartDrawing">
    <cdr:from>
      <cdr:x>0.44988</cdr:x>
      <cdr:y>0.34846</cdr:y>
    </cdr:from>
    <cdr:to>
      <cdr:x>0.73472</cdr:x>
      <cdr:y>0.42499</cdr:y>
    </cdr:to>
    <cdr:sp macro="" textlink="">
      <cdr:nvSpPr>
        <cdr:cNvPr id="4" name="Textfeld 1"/>
        <cdr:cNvSpPr txBox="1"/>
      </cdr:nvSpPr>
      <cdr:spPr>
        <a:xfrm xmlns:a="http://schemas.openxmlformats.org/drawingml/2006/main">
          <a:off x="4179958" y="2091040"/>
          <a:ext cx="2646506" cy="459237"/>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chemeClr val="accent3">
                  <a:lumMod val="75000"/>
                </a:schemeClr>
              </a:solidFill>
            </a:rPr>
            <a:t>Gesamtkosten</a:t>
          </a:r>
        </a:p>
      </cdr:txBody>
    </cdr:sp>
  </cdr:relSizeAnchor>
  <cdr:relSizeAnchor xmlns:cdr="http://schemas.openxmlformats.org/drawingml/2006/chartDrawing">
    <cdr:from>
      <cdr:x>0.15258</cdr:x>
      <cdr:y>0.05593</cdr:y>
    </cdr:from>
    <cdr:to>
      <cdr:x>0.64757</cdr:x>
      <cdr:y>0.13246</cdr:y>
    </cdr:to>
    <cdr:sp macro="" textlink="">
      <cdr:nvSpPr>
        <cdr:cNvPr id="5" name="Textfeld 1"/>
        <cdr:cNvSpPr txBox="1"/>
      </cdr:nvSpPr>
      <cdr:spPr>
        <a:xfrm xmlns:a="http://schemas.openxmlformats.org/drawingml/2006/main">
          <a:off x="1417619" y="335622"/>
          <a:ext cx="4599053"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chemeClr val="bg2">
                  <a:lumMod val="50000"/>
                </a:schemeClr>
              </a:solidFill>
            </a:rPr>
            <a:t>Monetärer</a:t>
          </a:r>
          <a:r>
            <a:rPr lang="de-AT" sz="3200" b="1" baseline="0">
              <a:solidFill>
                <a:schemeClr val="bg2">
                  <a:lumMod val="50000"/>
                </a:schemeClr>
              </a:solidFill>
            </a:rPr>
            <a:t> </a:t>
          </a:r>
          <a:r>
            <a:rPr lang="de-AT" sz="3200" b="1">
              <a:solidFill>
                <a:schemeClr val="bg2">
                  <a:lumMod val="50000"/>
                </a:schemeClr>
              </a:solidFill>
            </a:rPr>
            <a:t>Gesamtertrag</a:t>
          </a:r>
        </a:p>
      </cdr:txBody>
    </cdr:sp>
  </cdr:relSizeAnchor>
  <cdr:relSizeAnchor xmlns:cdr="http://schemas.openxmlformats.org/drawingml/2006/chartDrawing">
    <cdr:from>
      <cdr:x>0.00093</cdr:x>
      <cdr:y>0.09795</cdr:y>
    </cdr:from>
    <cdr:to>
      <cdr:x>0.05025</cdr:x>
      <cdr:y>0.66113</cdr:y>
    </cdr:to>
    <cdr:sp macro="" textlink="">
      <cdr:nvSpPr>
        <cdr:cNvPr id="6" name="Textfeld 5"/>
        <cdr:cNvSpPr txBox="1"/>
      </cdr:nvSpPr>
      <cdr:spPr>
        <a:xfrm xmlns:a="http://schemas.openxmlformats.org/drawingml/2006/main">
          <a:off x="8631" y="588819"/>
          <a:ext cx="458991" cy="3385684"/>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3000" b="1"/>
            <a:t>Euro</a:t>
          </a:r>
          <a:r>
            <a:rPr lang="de-AT" sz="2600" b="1"/>
            <a:t> </a:t>
          </a:r>
        </a:p>
      </cdr:txBody>
    </cdr:sp>
  </cdr:relSizeAnchor>
  <cdr:relSizeAnchor xmlns:cdr="http://schemas.openxmlformats.org/drawingml/2006/chartDrawing">
    <cdr:from>
      <cdr:x>0.67352</cdr:x>
      <cdr:y>0.92165</cdr:y>
    </cdr:from>
    <cdr:to>
      <cdr:x>0.98057</cdr:x>
      <cdr:y>0.99655</cdr:y>
    </cdr:to>
    <cdr:sp macro="" textlink="">
      <cdr:nvSpPr>
        <cdr:cNvPr id="7" name="Textfeld 1"/>
        <cdr:cNvSpPr txBox="1"/>
      </cdr:nvSpPr>
      <cdr:spPr>
        <a:xfrm xmlns:a="http://schemas.openxmlformats.org/drawingml/2006/main">
          <a:off x="6268027" y="5540664"/>
          <a:ext cx="2857500" cy="450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2400" b="1"/>
            <a:t>Kraftfutter in kg</a:t>
          </a:r>
        </a:p>
      </cdr:txBody>
    </cdr:sp>
  </cdr:relSizeAnchor>
  <cdr:relSizeAnchor xmlns:cdr="http://schemas.openxmlformats.org/drawingml/2006/chartDrawing">
    <cdr:from>
      <cdr:x>0.70621</cdr:x>
      <cdr:y>0.13828</cdr:y>
    </cdr:from>
    <cdr:to>
      <cdr:x>0.70714</cdr:x>
      <cdr:y>0.27223</cdr:y>
    </cdr:to>
    <cdr:cxnSp macro="">
      <cdr:nvCxnSpPr>
        <cdr:cNvPr id="8" name="Gerade Verbindung mit Pfeil 7"/>
        <cdr:cNvCxnSpPr/>
      </cdr:nvCxnSpPr>
      <cdr:spPr>
        <a:xfrm xmlns:a="http://schemas.openxmlformats.org/drawingml/2006/main" flipV="1">
          <a:off x="6572249" y="831273"/>
          <a:ext cx="8660" cy="805295"/>
        </a:xfrm>
        <a:prstGeom xmlns:a="http://schemas.openxmlformats.org/drawingml/2006/main" prst="straightConnector1">
          <a:avLst/>
        </a:prstGeom>
        <a:ln xmlns:a="http://schemas.openxmlformats.org/drawingml/2006/main">
          <a:headEnd type="arrow"/>
          <a:tailEnd type="arrow"/>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0.71086</cdr:x>
      <cdr:y>0.15007</cdr:y>
    </cdr:from>
    <cdr:to>
      <cdr:x>0.98229</cdr:x>
      <cdr:y>0.2247</cdr:y>
    </cdr:to>
    <cdr:sp macro="" textlink="">
      <cdr:nvSpPr>
        <cdr:cNvPr id="9" name="Textfeld 8"/>
        <cdr:cNvSpPr txBox="1"/>
      </cdr:nvSpPr>
      <cdr:spPr>
        <a:xfrm xmlns:a="http://schemas.openxmlformats.org/drawingml/2006/main">
          <a:off x="6604746" y="900545"/>
          <a:ext cx="2521936" cy="447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AT" sz="2800" b="1"/>
            <a:t>max.</a:t>
          </a:r>
          <a:r>
            <a:rPr lang="de-AT" sz="2800" b="1" baseline="0"/>
            <a:t> Gewinn</a:t>
          </a:r>
          <a:endParaRPr lang="de-AT" sz="2800" b="1"/>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77350"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0.1575</cdr:x>
      <cdr:y>0.51979</cdr:y>
    </cdr:from>
    <cdr:to>
      <cdr:x>0.67381</cdr:x>
      <cdr:y>0.60173</cdr:y>
    </cdr:to>
    <cdr:sp macro="" textlink="">
      <cdr:nvSpPr>
        <cdr:cNvPr id="3" name="Textfeld 1"/>
        <cdr:cNvSpPr txBox="1"/>
      </cdr:nvSpPr>
      <cdr:spPr>
        <a:xfrm xmlns:a="http://schemas.openxmlformats.org/drawingml/2006/main">
          <a:off x="1463386" y="3119124"/>
          <a:ext cx="4797137" cy="4917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chemeClr val="accent2">
                  <a:lumMod val="75000"/>
                </a:schemeClr>
              </a:solidFill>
            </a:rPr>
            <a:t>Faktorpreis = Grenzkosten</a:t>
          </a:r>
        </a:p>
      </cdr:txBody>
    </cdr:sp>
  </cdr:relSizeAnchor>
  <cdr:relSizeAnchor xmlns:cdr="http://schemas.openxmlformats.org/drawingml/2006/chartDrawing">
    <cdr:from>
      <cdr:x>0.43908</cdr:x>
      <cdr:y>0.15822</cdr:y>
    </cdr:from>
    <cdr:to>
      <cdr:x>0.82013</cdr:x>
      <cdr:y>0.329</cdr:y>
    </cdr:to>
    <cdr:sp macro="" textlink="">
      <cdr:nvSpPr>
        <cdr:cNvPr id="5" name="Textfeld 1"/>
        <cdr:cNvSpPr txBox="1"/>
      </cdr:nvSpPr>
      <cdr:spPr>
        <a:xfrm xmlns:a="http://schemas.openxmlformats.org/drawingml/2006/main">
          <a:off x="4079540" y="949455"/>
          <a:ext cx="3540460" cy="1024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chemeClr val="bg2">
                  <a:lumMod val="50000"/>
                </a:schemeClr>
              </a:solidFill>
            </a:rPr>
            <a:t>Monetärer Grenzertrag</a:t>
          </a:r>
        </a:p>
      </cdr:txBody>
    </cdr:sp>
  </cdr:relSizeAnchor>
  <cdr:relSizeAnchor xmlns:cdr="http://schemas.openxmlformats.org/drawingml/2006/chartDrawing">
    <cdr:from>
      <cdr:x>0.00651</cdr:x>
      <cdr:y>0.05473</cdr:y>
    </cdr:from>
    <cdr:to>
      <cdr:x>0.05583</cdr:x>
      <cdr:y>0.78213</cdr:y>
    </cdr:to>
    <cdr:sp macro="" textlink="">
      <cdr:nvSpPr>
        <cdr:cNvPr id="6" name="Textfeld 5"/>
        <cdr:cNvSpPr txBox="1"/>
      </cdr:nvSpPr>
      <cdr:spPr>
        <a:xfrm xmlns:a="http://schemas.openxmlformats.org/drawingml/2006/main">
          <a:off x="60585" y="329045"/>
          <a:ext cx="458991" cy="4372841"/>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3000" b="1"/>
            <a:t>Euro je kg</a:t>
          </a:r>
        </a:p>
      </cdr:txBody>
    </cdr:sp>
  </cdr:relSizeAnchor>
  <cdr:relSizeAnchor xmlns:cdr="http://schemas.openxmlformats.org/drawingml/2006/chartDrawing">
    <cdr:from>
      <cdr:x>0.67352</cdr:x>
      <cdr:y>0.92165</cdr:y>
    </cdr:from>
    <cdr:to>
      <cdr:x>0.98057</cdr:x>
      <cdr:y>0.99655</cdr:y>
    </cdr:to>
    <cdr:sp macro="" textlink="">
      <cdr:nvSpPr>
        <cdr:cNvPr id="7" name="Textfeld 1"/>
        <cdr:cNvSpPr txBox="1"/>
      </cdr:nvSpPr>
      <cdr:spPr>
        <a:xfrm xmlns:a="http://schemas.openxmlformats.org/drawingml/2006/main">
          <a:off x="6268027" y="5540664"/>
          <a:ext cx="2857500" cy="450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2400" b="1"/>
            <a:t>Kraftfutter</a:t>
          </a:r>
          <a:r>
            <a:rPr lang="de-AT" sz="2400" b="1" baseline="0"/>
            <a:t> in kg</a:t>
          </a:r>
          <a:endParaRPr lang="de-AT" sz="24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4"/>
  <sheetViews>
    <sheetView tabSelected="1" zoomScale="110" zoomScaleNormal="110" workbookViewId="0">
      <selection activeCell="D37" sqref="D37:D38"/>
    </sheetView>
  </sheetViews>
  <sheetFormatPr baseColWidth="10" defaultRowHeight="15" x14ac:dyDescent="0.25"/>
  <cols>
    <col min="1" max="1" width="6.7109375" customWidth="1"/>
    <col min="2" max="2" width="5.85546875" customWidth="1"/>
    <col min="3" max="3" width="6.7109375" customWidth="1"/>
    <col min="4" max="4" width="6.140625" customWidth="1"/>
    <col min="5" max="5" width="8" customWidth="1"/>
    <col min="6" max="6" width="7.28515625" customWidth="1"/>
    <col min="7" max="7" width="7.42578125" customWidth="1"/>
    <col min="8" max="8" width="5.7109375" customWidth="1"/>
    <col min="9" max="9" width="8.85546875" customWidth="1"/>
    <col min="10" max="10" width="8" customWidth="1"/>
    <col min="11" max="11" width="7" customWidth="1"/>
    <col min="12" max="12" width="8" customWidth="1"/>
    <col min="13" max="13" width="7" customWidth="1"/>
    <col min="14" max="15" width="7.140625" customWidth="1"/>
    <col min="16" max="16" width="7.7109375" customWidth="1"/>
    <col min="17" max="17" width="6.85546875" customWidth="1"/>
    <col min="18" max="18" width="8" customWidth="1"/>
  </cols>
  <sheetData>
    <row r="1" spans="1:17" ht="28.5" x14ac:dyDescent="0.45">
      <c r="A1" s="11" t="s">
        <v>37</v>
      </c>
    </row>
    <row r="2" spans="1:17" x14ac:dyDescent="0.25">
      <c r="A2" s="3"/>
    </row>
    <row r="3" spans="1:17" ht="18.75" x14ac:dyDescent="0.3">
      <c r="A3" s="10" t="s">
        <v>38</v>
      </c>
    </row>
    <row r="5" spans="1:17" x14ac:dyDescent="0.25">
      <c r="A5" s="23" t="s">
        <v>36</v>
      </c>
      <c r="B5" s="24"/>
      <c r="C5" s="24"/>
      <c r="D5" s="24"/>
      <c r="E5" s="24"/>
      <c r="F5" s="24"/>
      <c r="G5" s="24"/>
      <c r="H5" s="24"/>
      <c r="I5" s="24"/>
      <c r="J5" s="24"/>
      <c r="K5" s="24"/>
      <c r="L5" s="24"/>
      <c r="M5" s="24"/>
      <c r="N5" s="24"/>
      <c r="O5" s="24"/>
      <c r="P5" s="24"/>
      <c r="Q5" s="24"/>
    </row>
    <row r="6" spans="1:17" ht="75" customHeight="1" x14ac:dyDescent="0.25">
      <c r="A6" s="47" t="s">
        <v>42</v>
      </c>
      <c r="B6" s="48"/>
      <c r="C6" s="48"/>
      <c r="D6" s="48"/>
      <c r="E6" s="48"/>
      <c r="F6" s="48"/>
      <c r="G6" s="48"/>
      <c r="H6" s="48"/>
      <c r="I6" s="48"/>
      <c r="J6" s="48"/>
      <c r="K6" s="48"/>
      <c r="L6" s="48"/>
      <c r="M6" s="48"/>
      <c r="N6" s="48"/>
      <c r="O6" s="48"/>
      <c r="P6" s="48"/>
      <c r="Q6" s="49"/>
    </row>
    <row r="7" spans="1:17" x14ac:dyDescent="0.25">
      <c r="A7" s="24"/>
      <c r="B7" s="24"/>
      <c r="C7" s="24"/>
      <c r="D7" s="24"/>
      <c r="E7" s="24"/>
      <c r="F7" s="24"/>
      <c r="G7" s="24"/>
      <c r="H7" s="24"/>
      <c r="I7" s="24"/>
      <c r="J7" s="24"/>
      <c r="K7" s="24"/>
      <c r="L7" s="24"/>
      <c r="M7" s="24"/>
      <c r="N7" s="24"/>
      <c r="O7" s="24"/>
      <c r="P7" s="24"/>
      <c r="Q7" s="24"/>
    </row>
    <row r="8" spans="1:17" ht="90" customHeight="1" x14ac:dyDescent="0.25">
      <c r="A8" s="47" t="s">
        <v>43</v>
      </c>
      <c r="B8" s="48"/>
      <c r="C8" s="48"/>
      <c r="D8" s="48"/>
      <c r="E8" s="48"/>
      <c r="F8" s="48"/>
      <c r="G8" s="48"/>
      <c r="H8" s="48"/>
      <c r="I8" s="48"/>
      <c r="J8" s="48"/>
      <c r="K8" s="48"/>
      <c r="L8" s="48"/>
      <c r="M8" s="48"/>
      <c r="N8" s="48"/>
      <c r="O8" s="48"/>
      <c r="P8" s="48"/>
      <c r="Q8" s="49"/>
    </row>
    <row r="9" spans="1:17" x14ac:dyDescent="0.25">
      <c r="A9" s="24"/>
      <c r="B9" s="24"/>
      <c r="C9" s="24"/>
      <c r="D9" s="24"/>
      <c r="E9" s="24"/>
      <c r="F9" s="24"/>
      <c r="G9" s="24"/>
      <c r="H9" s="24"/>
      <c r="I9" s="24"/>
      <c r="J9" s="24"/>
      <c r="K9" s="24"/>
      <c r="L9" s="24"/>
      <c r="M9" s="24"/>
      <c r="N9" s="24"/>
      <c r="O9" s="24"/>
      <c r="P9" s="24"/>
      <c r="Q9" s="24"/>
    </row>
    <row r="10" spans="1:17" x14ac:dyDescent="0.25">
      <c r="A10" s="23" t="s">
        <v>34</v>
      </c>
      <c r="B10" s="24"/>
      <c r="C10" s="24"/>
      <c r="D10" s="24"/>
      <c r="E10" s="24"/>
      <c r="F10" s="24"/>
      <c r="G10" s="24"/>
      <c r="H10" s="24"/>
      <c r="I10" s="24"/>
      <c r="J10" s="24"/>
      <c r="K10" s="24"/>
      <c r="L10" s="24"/>
      <c r="M10" s="24"/>
      <c r="N10" s="24"/>
      <c r="O10" s="24"/>
      <c r="P10" s="24"/>
      <c r="Q10" s="24"/>
    </row>
    <row r="11" spans="1:17" ht="112.5" customHeight="1" x14ac:dyDescent="0.25">
      <c r="A11" s="50" t="s">
        <v>46</v>
      </c>
      <c r="B11" s="51"/>
      <c r="C11" s="51"/>
      <c r="D11" s="51"/>
      <c r="E11" s="51"/>
      <c r="F11" s="51"/>
      <c r="G11" s="51"/>
      <c r="H11" s="51"/>
      <c r="I11" s="51"/>
      <c r="J11" s="51"/>
      <c r="K11" s="51"/>
      <c r="L11" s="51"/>
      <c r="M11" s="51"/>
      <c r="N11" s="51"/>
      <c r="O11" s="51"/>
      <c r="P11" s="51"/>
      <c r="Q11" s="52"/>
    </row>
    <row r="12" spans="1:17" x14ac:dyDescent="0.25">
      <c r="A12" s="24"/>
      <c r="B12" s="24"/>
      <c r="C12" s="24"/>
      <c r="D12" s="24"/>
      <c r="E12" s="24"/>
      <c r="F12" s="24"/>
      <c r="G12" s="24"/>
      <c r="H12" s="24"/>
      <c r="I12" s="24"/>
      <c r="J12" s="24"/>
      <c r="K12" s="24"/>
      <c r="L12" s="24"/>
      <c r="M12" s="24"/>
      <c r="N12" s="24"/>
      <c r="O12" s="24"/>
      <c r="P12" s="24"/>
      <c r="Q12" s="24"/>
    </row>
    <row r="13" spans="1:17" x14ac:dyDescent="0.25">
      <c r="A13" s="24"/>
      <c r="B13" s="24"/>
      <c r="C13" s="24"/>
      <c r="D13" s="24"/>
      <c r="E13" s="24"/>
      <c r="F13" s="24"/>
      <c r="G13" s="24"/>
      <c r="H13" s="24"/>
      <c r="I13" s="24"/>
      <c r="J13" s="24"/>
      <c r="K13" s="24"/>
      <c r="L13" s="24"/>
      <c r="M13" s="24"/>
      <c r="N13" s="24"/>
      <c r="O13" s="24"/>
      <c r="P13" s="24"/>
      <c r="Q13" s="24"/>
    </row>
    <row r="14" spans="1:17" x14ac:dyDescent="0.25">
      <c r="A14" s="24"/>
      <c r="B14" s="24"/>
      <c r="C14" s="24"/>
      <c r="D14" s="24"/>
      <c r="E14" s="24"/>
      <c r="F14" s="24"/>
      <c r="G14" s="24"/>
      <c r="H14" s="24"/>
      <c r="I14" s="24"/>
      <c r="J14" s="24"/>
      <c r="K14" s="24"/>
      <c r="L14" s="24"/>
      <c r="M14" s="24"/>
      <c r="N14" s="24"/>
      <c r="O14" s="24"/>
      <c r="P14" s="24"/>
      <c r="Q14" s="24"/>
    </row>
    <row r="15" spans="1:17" x14ac:dyDescent="0.25">
      <c r="A15" s="24"/>
      <c r="B15" s="24"/>
      <c r="C15" s="24"/>
      <c r="D15" s="24"/>
      <c r="E15" s="24"/>
      <c r="F15" s="24"/>
      <c r="G15" s="24"/>
      <c r="H15" s="24"/>
      <c r="I15" s="24"/>
      <c r="J15" s="24"/>
      <c r="K15" s="24"/>
      <c r="L15" s="24"/>
      <c r="M15" s="24"/>
      <c r="N15" s="24"/>
      <c r="O15" s="24"/>
      <c r="P15" s="24"/>
      <c r="Q15" s="24"/>
    </row>
    <row r="16" spans="1:17" s="2" customFormat="1" ht="45" x14ac:dyDescent="0.25">
      <c r="A16" s="25" t="s">
        <v>1</v>
      </c>
      <c r="B16" s="26" t="s">
        <v>1</v>
      </c>
      <c r="C16" s="26" t="s">
        <v>8</v>
      </c>
      <c r="D16" s="26" t="s">
        <v>27</v>
      </c>
      <c r="E16" s="5" t="s">
        <v>28</v>
      </c>
      <c r="F16" s="26" t="s">
        <v>4</v>
      </c>
      <c r="G16" s="26" t="s">
        <v>5</v>
      </c>
      <c r="H16" s="26" t="s">
        <v>2</v>
      </c>
      <c r="I16" s="26" t="s">
        <v>3</v>
      </c>
      <c r="J16" s="26" t="s">
        <v>0</v>
      </c>
      <c r="K16" s="26" t="s">
        <v>6</v>
      </c>
      <c r="L16" s="26" t="s">
        <v>29</v>
      </c>
      <c r="M16" s="26" t="s">
        <v>30</v>
      </c>
      <c r="N16" s="26" t="s">
        <v>31</v>
      </c>
      <c r="O16" s="26" t="s">
        <v>44</v>
      </c>
      <c r="P16" s="26" t="s">
        <v>32</v>
      </c>
      <c r="Q16" s="26" t="s">
        <v>9</v>
      </c>
    </row>
    <row r="17" spans="1:18" s="2" customFormat="1" x14ac:dyDescent="0.25">
      <c r="A17" s="27" t="s">
        <v>7</v>
      </c>
      <c r="B17" s="28">
        <v>0</v>
      </c>
      <c r="C17" s="56">
        <v>5000</v>
      </c>
      <c r="D17" s="6">
        <f>+(C18-C17)/(B18-B17)</f>
        <v>2</v>
      </c>
      <c r="E17" s="19"/>
      <c r="F17" s="6">
        <f t="shared" ref="F17:F34" si="0">+$D$38</f>
        <v>0.35</v>
      </c>
      <c r="G17" s="7"/>
      <c r="H17" s="29"/>
      <c r="I17" s="57">
        <v>500</v>
      </c>
      <c r="J17" s="56">
        <v>1000</v>
      </c>
      <c r="K17" s="29">
        <f>+C17*F17-H17-I17-J17</f>
        <v>250</v>
      </c>
      <c r="L17" s="30">
        <f>+D17*F17</f>
        <v>0.7</v>
      </c>
      <c r="M17" s="30">
        <f>+E17*F17</f>
        <v>0</v>
      </c>
      <c r="N17" s="29">
        <f>+C17*F17</f>
        <v>1750</v>
      </c>
      <c r="O17" s="30">
        <f>+D37</f>
        <v>0.3</v>
      </c>
      <c r="P17" s="29"/>
      <c r="Q17" s="18"/>
      <c r="R17" s="1"/>
    </row>
    <row r="18" spans="1:18" x14ac:dyDescent="0.25">
      <c r="A18" s="31" t="s">
        <v>10</v>
      </c>
      <c r="B18" s="32">
        <v>150</v>
      </c>
      <c r="C18" s="33">
        <f t="shared" ref="C18:C34" si="1">+$C$17+B18*Q18</f>
        <v>5300</v>
      </c>
      <c r="D18" s="14">
        <f t="shared" ref="D18:D33" si="2">+(C19-C18)/(B19-B18)</f>
        <v>1.9</v>
      </c>
      <c r="E18" s="21">
        <f>+C18/B18</f>
        <v>35.333333333333336</v>
      </c>
      <c r="F18" s="14">
        <f t="shared" si="0"/>
        <v>0.35</v>
      </c>
      <c r="G18" s="12">
        <f>+F18*C18</f>
        <v>1854.9999999999998</v>
      </c>
      <c r="H18" s="12">
        <f>+$D$37*B18</f>
        <v>45</v>
      </c>
      <c r="I18" s="37">
        <f>+I17</f>
        <v>500</v>
      </c>
      <c r="J18" s="33">
        <f>J17</f>
        <v>1000</v>
      </c>
      <c r="K18" s="33">
        <f>+C18*F18-H18-I18-J18</f>
        <v>309.99999999999977</v>
      </c>
      <c r="L18" s="34">
        <f>+D18*F18</f>
        <v>0.66499999999999992</v>
      </c>
      <c r="M18" s="34">
        <f>+E18*F18</f>
        <v>12.366666666666667</v>
      </c>
      <c r="N18" s="33">
        <f t="shared" ref="N18:N34" si="3">+C18*F18</f>
        <v>1854.9999999999998</v>
      </c>
      <c r="O18" s="34">
        <f>+O17</f>
        <v>0.3</v>
      </c>
      <c r="P18" s="33">
        <f t="shared" ref="P18:P34" si="4">+H18+I18+J18</f>
        <v>1545</v>
      </c>
      <c r="Q18" s="58">
        <v>2</v>
      </c>
      <c r="R18" s="1">
        <f>L18-O18</f>
        <v>0.36499999999999994</v>
      </c>
    </row>
    <row r="19" spans="1:18" x14ac:dyDescent="0.25">
      <c r="A19" s="35" t="s">
        <v>11</v>
      </c>
      <c r="B19" s="36">
        <v>300</v>
      </c>
      <c r="C19" s="37">
        <f t="shared" si="1"/>
        <v>5585</v>
      </c>
      <c r="D19" s="8">
        <f t="shared" si="2"/>
        <v>1.8</v>
      </c>
      <c r="E19" s="20">
        <f t="shared" ref="E19:E34" si="5">+C19/B19</f>
        <v>18.616666666666667</v>
      </c>
      <c r="F19" s="8">
        <f t="shared" si="0"/>
        <v>0.35</v>
      </c>
      <c r="G19" s="4">
        <f t="shared" ref="G19:G34" si="6">+F19*C19</f>
        <v>1954.7499999999998</v>
      </c>
      <c r="H19" s="4">
        <f t="shared" ref="H19:H34" si="7">+$D$37*B19</f>
        <v>90</v>
      </c>
      <c r="I19" s="37">
        <f>+I18</f>
        <v>500</v>
      </c>
      <c r="J19" s="33">
        <f t="shared" ref="J19:J34" si="8">J18</f>
        <v>1000</v>
      </c>
      <c r="K19" s="37">
        <f t="shared" ref="K19:K34" si="9">+C19*F19-H19-I19-J19</f>
        <v>364.74999999999977</v>
      </c>
      <c r="L19" s="38">
        <f t="shared" ref="L19:L33" si="10">+D19*F19</f>
        <v>0.63</v>
      </c>
      <c r="M19" s="38">
        <f>+E19*F19</f>
        <v>6.5158333333333331</v>
      </c>
      <c r="N19" s="37">
        <f t="shared" si="3"/>
        <v>1954.7499999999998</v>
      </c>
      <c r="O19" s="38">
        <f t="shared" ref="O19:O34" si="11">+O18</f>
        <v>0.3</v>
      </c>
      <c r="P19" s="37">
        <f t="shared" si="4"/>
        <v>1590</v>
      </c>
      <c r="Q19" s="9">
        <f>+Q18-0.05</f>
        <v>1.95</v>
      </c>
      <c r="R19" s="1">
        <f t="shared" ref="R19:R33" si="12">L19-O19</f>
        <v>0.33</v>
      </c>
    </row>
    <row r="20" spans="1:18" x14ac:dyDescent="0.25">
      <c r="A20" s="31" t="s">
        <v>12</v>
      </c>
      <c r="B20" s="32">
        <v>450</v>
      </c>
      <c r="C20" s="33">
        <f t="shared" si="1"/>
        <v>5855</v>
      </c>
      <c r="D20" s="14">
        <f t="shared" si="2"/>
        <v>1.7</v>
      </c>
      <c r="E20" s="21">
        <f t="shared" si="5"/>
        <v>13.011111111111111</v>
      </c>
      <c r="F20" s="14">
        <f t="shared" si="0"/>
        <v>0.35</v>
      </c>
      <c r="G20" s="12">
        <f t="shared" si="6"/>
        <v>2049.25</v>
      </c>
      <c r="H20" s="12">
        <f t="shared" si="7"/>
        <v>135</v>
      </c>
      <c r="I20" s="33">
        <f t="shared" ref="I20:I34" si="13">+I19</f>
        <v>500</v>
      </c>
      <c r="J20" s="33">
        <f t="shared" si="8"/>
        <v>1000</v>
      </c>
      <c r="K20" s="33">
        <f t="shared" si="9"/>
        <v>414.25</v>
      </c>
      <c r="L20" s="34">
        <f t="shared" si="10"/>
        <v>0.59499999999999997</v>
      </c>
      <c r="M20" s="34">
        <f t="shared" ref="M20:M34" si="14">+E20*F20</f>
        <v>4.5538888888888884</v>
      </c>
      <c r="N20" s="33">
        <f t="shared" si="3"/>
        <v>2049.25</v>
      </c>
      <c r="O20" s="34">
        <f t="shared" si="11"/>
        <v>0.3</v>
      </c>
      <c r="P20" s="33">
        <f t="shared" si="4"/>
        <v>1635</v>
      </c>
      <c r="Q20" s="15">
        <f t="shared" ref="Q20:Q34" si="15">+Q19-0.05</f>
        <v>1.9</v>
      </c>
      <c r="R20" s="1">
        <f t="shared" si="12"/>
        <v>0.29499999999999998</v>
      </c>
    </row>
    <row r="21" spans="1:18" x14ac:dyDescent="0.25">
      <c r="A21" s="35" t="s">
        <v>13</v>
      </c>
      <c r="B21" s="36">
        <v>600</v>
      </c>
      <c r="C21" s="37">
        <f>+$C$17+B21*Q21</f>
        <v>6110</v>
      </c>
      <c r="D21" s="8">
        <f t="shared" si="2"/>
        <v>1.6</v>
      </c>
      <c r="E21" s="20">
        <f t="shared" si="5"/>
        <v>10.183333333333334</v>
      </c>
      <c r="F21" s="8">
        <f t="shared" si="0"/>
        <v>0.35</v>
      </c>
      <c r="G21" s="4">
        <f t="shared" si="6"/>
        <v>2138.5</v>
      </c>
      <c r="H21" s="4">
        <f t="shared" si="7"/>
        <v>180</v>
      </c>
      <c r="I21" s="37">
        <f t="shared" si="13"/>
        <v>500</v>
      </c>
      <c r="J21" s="33">
        <f t="shared" si="8"/>
        <v>1000</v>
      </c>
      <c r="K21" s="37">
        <f t="shared" si="9"/>
        <v>458.5</v>
      </c>
      <c r="L21" s="38">
        <f t="shared" si="10"/>
        <v>0.55999999999999994</v>
      </c>
      <c r="M21" s="38">
        <f t="shared" si="14"/>
        <v>3.5641666666666665</v>
      </c>
      <c r="N21" s="37">
        <f t="shared" si="3"/>
        <v>2138.5</v>
      </c>
      <c r="O21" s="38">
        <f t="shared" si="11"/>
        <v>0.3</v>
      </c>
      <c r="P21" s="37">
        <f t="shared" si="4"/>
        <v>1680</v>
      </c>
      <c r="Q21" s="9">
        <f t="shared" si="15"/>
        <v>1.8499999999999999</v>
      </c>
      <c r="R21" s="1">
        <f t="shared" si="12"/>
        <v>0.25999999999999995</v>
      </c>
    </row>
    <row r="22" spans="1:18" x14ac:dyDescent="0.25">
      <c r="A22" s="31" t="s">
        <v>14</v>
      </c>
      <c r="B22" s="32">
        <v>750</v>
      </c>
      <c r="C22" s="33">
        <f t="shared" si="1"/>
        <v>6350</v>
      </c>
      <c r="D22" s="14">
        <f t="shared" si="2"/>
        <v>1.5</v>
      </c>
      <c r="E22" s="21">
        <f t="shared" si="5"/>
        <v>8.4666666666666668</v>
      </c>
      <c r="F22" s="14">
        <f t="shared" si="0"/>
        <v>0.35</v>
      </c>
      <c r="G22" s="12">
        <f t="shared" si="6"/>
        <v>2222.5</v>
      </c>
      <c r="H22" s="12">
        <f t="shared" si="7"/>
        <v>225</v>
      </c>
      <c r="I22" s="33">
        <f t="shared" si="13"/>
        <v>500</v>
      </c>
      <c r="J22" s="33">
        <f t="shared" si="8"/>
        <v>1000</v>
      </c>
      <c r="K22" s="33">
        <f t="shared" si="9"/>
        <v>497.5</v>
      </c>
      <c r="L22" s="34">
        <f t="shared" si="10"/>
        <v>0.52499999999999991</v>
      </c>
      <c r="M22" s="34">
        <f t="shared" si="14"/>
        <v>2.9633333333333334</v>
      </c>
      <c r="N22" s="33">
        <f t="shared" si="3"/>
        <v>2222.5</v>
      </c>
      <c r="O22" s="34">
        <f t="shared" si="11"/>
        <v>0.3</v>
      </c>
      <c r="P22" s="33">
        <f t="shared" si="4"/>
        <v>1725</v>
      </c>
      <c r="Q22" s="15">
        <f t="shared" si="15"/>
        <v>1.7999999999999998</v>
      </c>
      <c r="R22" s="1">
        <f t="shared" si="12"/>
        <v>0.22499999999999992</v>
      </c>
    </row>
    <row r="23" spans="1:18" x14ac:dyDescent="0.25">
      <c r="A23" s="35" t="s">
        <v>15</v>
      </c>
      <c r="B23" s="36">
        <v>900</v>
      </c>
      <c r="C23" s="37">
        <f t="shared" si="1"/>
        <v>6575</v>
      </c>
      <c r="D23" s="8">
        <f t="shared" si="2"/>
        <v>1.4</v>
      </c>
      <c r="E23" s="20">
        <f t="shared" si="5"/>
        <v>7.3055555555555554</v>
      </c>
      <c r="F23" s="8">
        <f t="shared" si="0"/>
        <v>0.35</v>
      </c>
      <c r="G23" s="4">
        <f t="shared" si="6"/>
        <v>2301.25</v>
      </c>
      <c r="H23" s="4">
        <f t="shared" si="7"/>
        <v>270</v>
      </c>
      <c r="I23" s="37">
        <f t="shared" si="13"/>
        <v>500</v>
      </c>
      <c r="J23" s="33">
        <f t="shared" si="8"/>
        <v>1000</v>
      </c>
      <c r="K23" s="37">
        <f t="shared" si="9"/>
        <v>531.25</v>
      </c>
      <c r="L23" s="38">
        <f t="shared" si="10"/>
        <v>0.48999999999999994</v>
      </c>
      <c r="M23" s="38">
        <f t="shared" si="14"/>
        <v>2.556944444444444</v>
      </c>
      <c r="N23" s="37">
        <f t="shared" si="3"/>
        <v>2301.25</v>
      </c>
      <c r="O23" s="38">
        <f t="shared" si="11"/>
        <v>0.3</v>
      </c>
      <c r="P23" s="37">
        <f t="shared" si="4"/>
        <v>1770</v>
      </c>
      <c r="Q23" s="9">
        <f t="shared" si="15"/>
        <v>1.7499999999999998</v>
      </c>
      <c r="R23" s="1">
        <f t="shared" si="12"/>
        <v>0.18999999999999995</v>
      </c>
    </row>
    <row r="24" spans="1:18" x14ac:dyDescent="0.25">
      <c r="A24" s="31" t="s">
        <v>16</v>
      </c>
      <c r="B24" s="32">
        <v>1050</v>
      </c>
      <c r="C24" s="33">
        <f t="shared" si="1"/>
        <v>6785</v>
      </c>
      <c r="D24" s="14">
        <f t="shared" si="2"/>
        <v>1.3</v>
      </c>
      <c r="E24" s="21">
        <f t="shared" si="5"/>
        <v>6.461904761904762</v>
      </c>
      <c r="F24" s="14">
        <f t="shared" si="0"/>
        <v>0.35</v>
      </c>
      <c r="G24" s="12">
        <f t="shared" si="6"/>
        <v>2374.75</v>
      </c>
      <c r="H24" s="12">
        <f t="shared" si="7"/>
        <v>315</v>
      </c>
      <c r="I24" s="33">
        <f t="shared" si="13"/>
        <v>500</v>
      </c>
      <c r="J24" s="33">
        <f t="shared" si="8"/>
        <v>1000</v>
      </c>
      <c r="K24" s="33">
        <f t="shared" si="9"/>
        <v>559.75</v>
      </c>
      <c r="L24" s="34">
        <f t="shared" si="10"/>
        <v>0.45499999999999996</v>
      </c>
      <c r="M24" s="34">
        <f t="shared" si="14"/>
        <v>2.2616666666666667</v>
      </c>
      <c r="N24" s="33">
        <f t="shared" si="3"/>
        <v>2374.75</v>
      </c>
      <c r="O24" s="34">
        <f t="shared" si="11"/>
        <v>0.3</v>
      </c>
      <c r="P24" s="33">
        <f t="shared" si="4"/>
        <v>1815</v>
      </c>
      <c r="Q24" s="15">
        <f t="shared" si="15"/>
        <v>1.6999999999999997</v>
      </c>
      <c r="R24" s="1">
        <f t="shared" si="12"/>
        <v>0.15499999999999997</v>
      </c>
    </row>
    <row r="25" spans="1:18" x14ac:dyDescent="0.25">
      <c r="A25" s="35" t="s">
        <v>17</v>
      </c>
      <c r="B25" s="36">
        <v>1200</v>
      </c>
      <c r="C25" s="37">
        <f t="shared" si="1"/>
        <v>6980</v>
      </c>
      <c r="D25" s="8">
        <f t="shared" si="2"/>
        <v>1.2</v>
      </c>
      <c r="E25" s="20">
        <f t="shared" si="5"/>
        <v>5.8166666666666664</v>
      </c>
      <c r="F25" s="8">
        <f t="shared" si="0"/>
        <v>0.35</v>
      </c>
      <c r="G25" s="4">
        <f t="shared" si="6"/>
        <v>2443</v>
      </c>
      <c r="H25" s="4">
        <f t="shared" si="7"/>
        <v>360</v>
      </c>
      <c r="I25" s="37">
        <f t="shared" si="13"/>
        <v>500</v>
      </c>
      <c r="J25" s="33">
        <f t="shared" si="8"/>
        <v>1000</v>
      </c>
      <c r="K25" s="37">
        <f t="shared" si="9"/>
        <v>583</v>
      </c>
      <c r="L25" s="38">
        <f t="shared" si="10"/>
        <v>0.42</v>
      </c>
      <c r="M25" s="38">
        <f t="shared" si="14"/>
        <v>2.0358333333333332</v>
      </c>
      <c r="N25" s="37">
        <f t="shared" si="3"/>
        <v>2443</v>
      </c>
      <c r="O25" s="38">
        <f t="shared" si="11"/>
        <v>0.3</v>
      </c>
      <c r="P25" s="37">
        <f t="shared" si="4"/>
        <v>1860</v>
      </c>
      <c r="Q25" s="9">
        <f t="shared" si="15"/>
        <v>1.6499999999999997</v>
      </c>
      <c r="R25" s="1">
        <f t="shared" si="12"/>
        <v>0.12</v>
      </c>
    </row>
    <row r="26" spans="1:18" x14ac:dyDescent="0.25">
      <c r="A26" s="31" t="s">
        <v>18</v>
      </c>
      <c r="B26" s="32">
        <v>1350</v>
      </c>
      <c r="C26" s="33">
        <f t="shared" si="1"/>
        <v>7160</v>
      </c>
      <c r="D26" s="14">
        <f t="shared" si="2"/>
        <v>1.1000000000000001</v>
      </c>
      <c r="E26" s="21">
        <f t="shared" si="5"/>
        <v>5.3037037037037038</v>
      </c>
      <c r="F26" s="14">
        <f t="shared" si="0"/>
        <v>0.35</v>
      </c>
      <c r="G26" s="12">
        <f t="shared" si="6"/>
        <v>2506</v>
      </c>
      <c r="H26" s="12">
        <f t="shared" si="7"/>
        <v>405</v>
      </c>
      <c r="I26" s="33">
        <f t="shared" si="13"/>
        <v>500</v>
      </c>
      <c r="J26" s="33">
        <f t="shared" si="8"/>
        <v>1000</v>
      </c>
      <c r="K26" s="33">
        <f t="shared" si="9"/>
        <v>601</v>
      </c>
      <c r="L26" s="34">
        <f t="shared" si="10"/>
        <v>0.38500000000000001</v>
      </c>
      <c r="M26" s="34">
        <f t="shared" si="14"/>
        <v>1.8562962962962961</v>
      </c>
      <c r="N26" s="33">
        <f t="shared" si="3"/>
        <v>2506</v>
      </c>
      <c r="O26" s="34">
        <f t="shared" si="11"/>
        <v>0.3</v>
      </c>
      <c r="P26" s="33">
        <f t="shared" si="4"/>
        <v>1905</v>
      </c>
      <c r="Q26" s="15">
        <f t="shared" si="15"/>
        <v>1.5999999999999996</v>
      </c>
      <c r="R26" s="1">
        <f t="shared" si="12"/>
        <v>8.500000000000002E-2</v>
      </c>
    </row>
    <row r="27" spans="1:18" x14ac:dyDescent="0.25">
      <c r="A27" s="35" t="s">
        <v>19</v>
      </c>
      <c r="B27" s="36">
        <v>1500</v>
      </c>
      <c r="C27" s="37">
        <f t="shared" si="1"/>
        <v>7325</v>
      </c>
      <c r="D27" s="8">
        <f t="shared" si="2"/>
        <v>0.99999999999999389</v>
      </c>
      <c r="E27" s="20">
        <f t="shared" si="5"/>
        <v>4.8833333333333337</v>
      </c>
      <c r="F27" s="8">
        <f t="shared" si="0"/>
        <v>0.35</v>
      </c>
      <c r="G27" s="4">
        <f t="shared" si="6"/>
        <v>2563.75</v>
      </c>
      <c r="H27" s="4">
        <f t="shared" si="7"/>
        <v>450</v>
      </c>
      <c r="I27" s="37">
        <f t="shared" si="13"/>
        <v>500</v>
      </c>
      <c r="J27" s="33">
        <f t="shared" si="8"/>
        <v>1000</v>
      </c>
      <c r="K27" s="37">
        <f t="shared" si="9"/>
        <v>613.75</v>
      </c>
      <c r="L27" s="38">
        <f t="shared" si="10"/>
        <v>0.34999999999999787</v>
      </c>
      <c r="M27" s="38">
        <f t="shared" si="14"/>
        <v>1.7091666666666667</v>
      </c>
      <c r="N27" s="37">
        <f t="shared" si="3"/>
        <v>2563.75</v>
      </c>
      <c r="O27" s="38">
        <f t="shared" si="11"/>
        <v>0.3</v>
      </c>
      <c r="P27" s="37">
        <f t="shared" si="4"/>
        <v>1950</v>
      </c>
      <c r="Q27" s="9">
        <f t="shared" si="15"/>
        <v>1.5499999999999996</v>
      </c>
      <c r="R27" s="1">
        <f t="shared" si="12"/>
        <v>4.9999999999997879E-2</v>
      </c>
    </row>
    <row r="28" spans="1:18" x14ac:dyDescent="0.25">
      <c r="A28" s="31" t="s">
        <v>20</v>
      </c>
      <c r="B28" s="32">
        <v>1650</v>
      </c>
      <c r="C28" s="33">
        <f t="shared" si="1"/>
        <v>7474.9999999999991</v>
      </c>
      <c r="D28" s="14">
        <f t="shared" si="2"/>
        <v>0.9</v>
      </c>
      <c r="E28" s="21">
        <f t="shared" si="5"/>
        <v>4.5303030303030294</v>
      </c>
      <c r="F28" s="14">
        <f t="shared" si="0"/>
        <v>0.35</v>
      </c>
      <c r="G28" s="12">
        <f t="shared" si="6"/>
        <v>2616.2499999999995</v>
      </c>
      <c r="H28" s="12">
        <f t="shared" si="7"/>
        <v>495</v>
      </c>
      <c r="I28" s="33">
        <f t="shared" si="13"/>
        <v>500</v>
      </c>
      <c r="J28" s="33">
        <f t="shared" si="8"/>
        <v>1000</v>
      </c>
      <c r="K28" s="33">
        <f t="shared" si="9"/>
        <v>621.24999999999955</v>
      </c>
      <c r="L28" s="34">
        <f t="shared" si="10"/>
        <v>0.315</v>
      </c>
      <c r="M28" s="34">
        <f t="shared" si="14"/>
        <v>1.5856060606060602</v>
      </c>
      <c r="N28" s="33">
        <f t="shared" si="3"/>
        <v>2616.2499999999995</v>
      </c>
      <c r="O28" s="34">
        <f t="shared" si="11"/>
        <v>0.3</v>
      </c>
      <c r="P28" s="33">
        <f t="shared" si="4"/>
        <v>1995</v>
      </c>
      <c r="Q28" s="15">
        <f t="shared" si="15"/>
        <v>1.4999999999999996</v>
      </c>
      <c r="R28" s="1">
        <f t="shared" si="12"/>
        <v>1.5000000000000013E-2</v>
      </c>
    </row>
    <row r="29" spans="1:18" x14ac:dyDescent="0.25">
      <c r="A29" s="35" t="s">
        <v>21</v>
      </c>
      <c r="B29" s="36">
        <v>1800</v>
      </c>
      <c r="C29" s="37">
        <f t="shared" si="1"/>
        <v>7609.9999999999991</v>
      </c>
      <c r="D29" s="8">
        <f t="shared" si="2"/>
        <v>0.8</v>
      </c>
      <c r="E29" s="20">
        <f t="shared" si="5"/>
        <v>4.227777777777777</v>
      </c>
      <c r="F29" s="8">
        <f t="shared" si="0"/>
        <v>0.35</v>
      </c>
      <c r="G29" s="4">
        <f t="shared" si="6"/>
        <v>2663.4999999999995</v>
      </c>
      <c r="H29" s="4">
        <f t="shared" si="7"/>
        <v>540</v>
      </c>
      <c r="I29" s="37">
        <f t="shared" si="13"/>
        <v>500</v>
      </c>
      <c r="J29" s="33">
        <f t="shared" si="8"/>
        <v>1000</v>
      </c>
      <c r="K29" s="37">
        <f t="shared" si="9"/>
        <v>623.49999999999955</v>
      </c>
      <c r="L29" s="38">
        <f t="shared" si="10"/>
        <v>0.27999999999999997</v>
      </c>
      <c r="M29" s="38">
        <f t="shared" si="14"/>
        <v>1.4797222222222219</v>
      </c>
      <c r="N29" s="37">
        <f t="shared" si="3"/>
        <v>2663.4999999999995</v>
      </c>
      <c r="O29" s="38">
        <f t="shared" si="11"/>
        <v>0.3</v>
      </c>
      <c r="P29" s="37">
        <f t="shared" si="4"/>
        <v>2040</v>
      </c>
      <c r="Q29" s="9">
        <f t="shared" si="15"/>
        <v>1.4499999999999995</v>
      </c>
      <c r="R29" s="1">
        <f t="shared" si="12"/>
        <v>-2.0000000000000018E-2</v>
      </c>
    </row>
    <row r="30" spans="1:18" x14ac:dyDescent="0.25">
      <c r="A30" s="31" t="s">
        <v>22</v>
      </c>
      <c r="B30" s="32">
        <v>1950</v>
      </c>
      <c r="C30" s="33">
        <f t="shared" si="1"/>
        <v>7729.9999999999991</v>
      </c>
      <c r="D30" s="14">
        <f t="shared" si="2"/>
        <v>0.69999999999999396</v>
      </c>
      <c r="E30" s="21">
        <f t="shared" si="5"/>
        <v>3.9641025641025638</v>
      </c>
      <c r="F30" s="14">
        <f t="shared" si="0"/>
        <v>0.35</v>
      </c>
      <c r="G30" s="12">
        <f t="shared" si="6"/>
        <v>2705.4999999999995</v>
      </c>
      <c r="H30" s="12">
        <f t="shared" si="7"/>
        <v>585</v>
      </c>
      <c r="I30" s="33">
        <f t="shared" si="13"/>
        <v>500</v>
      </c>
      <c r="J30" s="33">
        <f t="shared" si="8"/>
        <v>1000</v>
      </c>
      <c r="K30" s="33">
        <f t="shared" si="9"/>
        <v>620.49999999999955</v>
      </c>
      <c r="L30" s="34">
        <f t="shared" si="10"/>
        <v>0.24499999999999786</v>
      </c>
      <c r="M30" s="34">
        <f t="shared" si="14"/>
        <v>1.3874358974358973</v>
      </c>
      <c r="N30" s="33">
        <f t="shared" si="3"/>
        <v>2705.4999999999995</v>
      </c>
      <c r="O30" s="34">
        <f t="shared" si="11"/>
        <v>0.3</v>
      </c>
      <c r="P30" s="33">
        <f t="shared" si="4"/>
        <v>2085</v>
      </c>
      <c r="Q30" s="15">
        <f t="shared" si="15"/>
        <v>1.3999999999999995</v>
      </c>
      <c r="R30" s="1">
        <f t="shared" si="12"/>
        <v>-5.5000000000002131E-2</v>
      </c>
    </row>
    <row r="31" spans="1:18" x14ac:dyDescent="0.25">
      <c r="A31" s="35" t="s">
        <v>23</v>
      </c>
      <c r="B31" s="36">
        <v>2100</v>
      </c>
      <c r="C31" s="37">
        <f t="shared" si="1"/>
        <v>7834.9999999999982</v>
      </c>
      <c r="D31" s="8">
        <f t="shared" si="2"/>
        <v>0.6</v>
      </c>
      <c r="E31" s="20">
        <f t="shared" si="5"/>
        <v>3.7309523809523801</v>
      </c>
      <c r="F31" s="8">
        <f t="shared" si="0"/>
        <v>0.35</v>
      </c>
      <c r="G31" s="4">
        <f t="shared" si="6"/>
        <v>2742.2499999999991</v>
      </c>
      <c r="H31" s="4">
        <f t="shared" si="7"/>
        <v>630</v>
      </c>
      <c r="I31" s="37">
        <f t="shared" si="13"/>
        <v>500</v>
      </c>
      <c r="J31" s="33">
        <f t="shared" si="8"/>
        <v>1000</v>
      </c>
      <c r="K31" s="37">
        <f t="shared" si="9"/>
        <v>612.24999999999909</v>
      </c>
      <c r="L31" s="38">
        <f t="shared" si="10"/>
        <v>0.21</v>
      </c>
      <c r="M31" s="38">
        <f t="shared" si="14"/>
        <v>1.305833333333333</v>
      </c>
      <c r="N31" s="37">
        <f t="shared" si="3"/>
        <v>2742.2499999999991</v>
      </c>
      <c r="O31" s="38">
        <f t="shared" si="11"/>
        <v>0.3</v>
      </c>
      <c r="P31" s="37">
        <f t="shared" si="4"/>
        <v>2130</v>
      </c>
      <c r="Q31" s="9">
        <f t="shared" si="15"/>
        <v>1.3499999999999994</v>
      </c>
      <c r="R31" s="1">
        <f t="shared" si="12"/>
        <v>-0.09</v>
      </c>
    </row>
    <row r="32" spans="1:18" x14ac:dyDescent="0.25">
      <c r="A32" s="31" t="s">
        <v>24</v>
      </c>
      <c r="B32" s="32">
        <v>2250</v>
      </c>
      <c r="C32" s="33">
        <f t="shared" si="1"/>
        <v>7924.9999999999982</v>
      </c>
      <c r="D32" s="14">
        <f t="shared" si="2"/>
        <v>0.5</v>
      </c>
      <c r="E32" s="21">
        <f t="shared" si="5"/>
        <v>3.5222222222222213</v>
      </c>
      <c r="F32" s="14">
        <f t="shared" si="0"/>
        <v>0.35</v>
      </c>
      <c r="G32" s="12">
        <f t="shared" si="6"/>
        <v>2773.7499999999991</v>
      </c>
      <c r="H32" s="12">
        <f t="shared" si="7"/>
        <v>675</v>
      </c>
      <c r="I32" s="33">
        <f t="shared" si="13"/>
        <v>500</v>
      </c>
      <c r="J32" s="33">
        <f t="shared" si="8"/>
        <v>1000</v>
      </c>
      <c r="K32" s="33">
        <f t="shared" si="9"/>
        <v>598.74999999999909</v>
      </c>
      <c r="L32" s="34">
        <f t="shared" si="10"/>
        <v>0.17499999999999999</v>
      </c>
      <c r="M32" s="34">
        <f t="shared" si="14"/>
        <v>1.2327777777777773</v>
      </c>
      <c r="N32" s="33">
        <f t="shared" si="3"/>
        <v>2773.7499999999991</v>
      </c>
      <c r="O32" s="34">
        <f t="shared" si="11"/>
        <v>0.3</v>
      </c>
      <c r="P32" s="33">
        <f t="shared" si="4"/>
        <v>2175</v>
      </c>
      <c r="Q32" s="15">
        <f t="shared" si="15"/>
        <v>1.2999999999999994</v>
      </c>
      <c r="R32" s="1">
        <f t="shared" si="12"/>
        <v>-0.125</v>
      </c>
    </row>
    <row r="33" spans="1:18" x14ac:dyDescent="0.25">
      <c r="A33" s="35" t="s">
        <v>25</v>
      </c>
      <c r="B33" s="36">
        <v>2400</v>
      </c>
      <c r="C33" s="37">
        <f t="shared" si="1"/>
        <v>7999.9999999999982</v>
      </c>
      <c r="D33" s="8">
        <f t="shared" si="2"/>
        <v>0.4</v>
      </c>
      <c r="E33" s="20">
        <f t="shared" si="5"/>
        <v>3.3333333333333326</v>
      </c>
      <c r="F33" s="8">
        <f t="shared" si="0"/>
        <v>0.35</v>
      </c>
      <c r="G33" s="4">
        <f t="shared" si="6"/>
        <v>2799.9999999999991</v>
      </c>
      <c r="H33" s="4">
        <f t="shared" si="7"/>
        <v>720</v>
      </c>
      <c r="I33" s="37">
        <f t="shared" si="13"/>
        <v>500</v>
      </c>
      <c r="J33" s="33">
        <f t="shared" si="8"/>
        <v>1000</v>
      </c>
      <c r="K33" s="37">
        <f t="shared" si="9"/>
        <v>579.99999999999909</v>
      </c>
      <c r="L33" s="38">
        <f t="shared" si="10"/>
        <v>0.13999999999999999</v>
      </c>
      <c r="M33" s="38">
        <f t="shared" si="14"/>
        <v>1.1666666666666663</v>
      </c>
      <c r="N33" s="37">
        <f t="shared" si="3"/>
        <v>2799.9999999999991</v>
      </c>
      <c r="O33" s="38">
        <f t="shared" si="11"/>
        <v>0.3</v>
      </c>
      <c r="P33" s="37">
        <f t="shared" si="4"/>
        <v>2220</v>
      </c>
      <c r="Q33" s="9">
        <f t="shared" si="15"/>
        <v>1.2499999999999993</v>
      </c>
      <c r="R33" s="1">
        <f t="shared" si="12"/>
        <v>-0.16</v>
      </c>
    </row>
    <row r="34" spans="1:18" x14ac:dyDescent="0.25">
      <c r="A34" s="39" t="s">
        <v>26</v>
      </c>
      <c r="B34" s="40">
        <v>2550</v>
      </c>
      <c r="C34" s="41">
        <f t="shared" si="1"/>
        <v>8059.9999999999982</v>
      </c>
      <c r="D34" s="16"/>
      <c r="E34" s="22">
        <f t="shared" si="5"/>
        <v>3.1607843137254896</v>
      </c>
      <c r="F34" s="16">
        <f t="shared" si="0"/>
        <v>0.35</v>
      </c>
      <c r="G34" s="13">
        <f t="shared" si="6"/>
        <v>2820.9999999999991</v>
      </c>
      <c r="H34" s="13">
        <f t="shared" si="7"/>
        <v>765</v>
      </c>
      <c r="I34" s="41">
        <f t="shared" si="13"/>
        <v>500</v>
      </c>
      <c r="J34" s="33">
        <f t="shared" si="8"/>
        <v>1000</v>
      </c>
      <c r="K34" s="41">
        <f t="shared" si="9"/>
        <v>555.99999999999909</v>
      </c>
      <c r="L34" s="42"/>
      <c r="M34" s="42">
        <f t="shared" si="14"/>
        <v>1.1062745098039213</v>
      </c>
      <c r="N34" s="41">
        <f t="shared" si="3"/>
        <v>2820.9999999999991</v>
      </c>
      <c r="O34" s="42">
        <f t="shared" si="11"/>
        <v>0.3</v>
      </c>
      <c r="P34" s="41">
        <f t="shared" si="4"/>
        <v>2265</v>
      </c>
      <c r="Q34" s="17">
        <f t="shared" si="15"/>
        <v>1.1999999999999993</v>
      </c>
      <c r="R34" s="1"/>
    </row>
    <row r="35" spans="1:18" x14ac:dyDescent="0.25">
      <c r="A35" s="24" t="s">
        <v>41</v>
      </c>
      <c r="B35" s="24"/>
      <c r="C35" s="24"/>
      <c r="D35" s="24"/>
      <c r="E35" s="24"/>
      <c r="F35" s="24"/>
      <c r="G35" s="24"/>
      <c r="H35" s="24"/>
      <c r="I35" s="24"/>
      <c r="J35" s="24"/>
      <c r="K35" s="24"/>
      <c r="L35" s="24"/>
      <c r="M35" s="24"/>
      <c r="N35" s="24"/>
      <c r="O35" s="24"/>
      <c r="P35" s="24"/>
      <c r="Q35" s="1"/>
      <c r="R35" s="1"/>
    </row>
    <row r="36" spans="1:18" x14ac:dyDescent="0.25">
      <c r="A36" s="24"/>
      <c r="B36" s="24"/>
      <c r="C36" s="24"/>
      <c r="D36" s="24"/>
      <c r="E36" s="24"/>
      <c r="F36" s="24"/>
      <c r="G36" s="24"/>
      <c r="H36" s="24"/>
      <c r="I36" s="24"/>
      <c r="J36" s="24"/>
      <c r="K36" s="24"/>
      <c r="L36" s="24"/>
      <c r="M36" s="24"/>
      <c r="N36" s="24"/>
      <c r="O36" s="24"/>
      <c r="P36" s="24"/>
      <c r="Q36" s="1"/>
      <c r="R36" s="1"/>
    </row>
    <row r="37" spans="1:18" x14ac:dyDescent="0.25">
      <c r="A37" s="46" t="s">
        <v>39</v>
      </c>
      <c r="B37" s="46"/>
      <c r="C37" s="46"/>
      <c r="D37" s="59">
        <v>0.3</v>
      </c>
      <c r="E37" s="24"/>
      <c r="F37" s="24"/>
      <c r="G37" s="24"/>
      <c r="H37" s="24"/>
      <c r="I37" s="24"/>
      <c r="J37" s="24"/>
      <c r="K37" s="24"/>
      <c r="L37" s="24"/>
      <c r="M37" s="24"/>
      <c r="N37" s="24"/>
      <c r="O37" s="24"/>
      <c r="P37" s="24"/>
      <c r="Q37" s="24"/>
    </row>
    <row r="38" spans="1:18" x14ac:dyDescent="0.25">
      <c r="A38" s="24" t="s">
        <v>40</v>
      </c>
      <c r="B38" s="24"/>
      <c r="C38" s="24"/>
      <c r="D38" s="60">
        <v>0.35</v>
      </c>
      <c r="E38" s="24"/>
      <c r="F38" s="24"/>
      <c r="G38" s="24"/>
      <c r="H38" s="24"/>
      <c r="I38" s="24"/>
      <c r="J38" s="24"/>
      <c r="K38" s="24"/>
      <c r="L38" s="24"/>
      <c r="M38" s="24"/>
      <c r="N38" s="24"/>
      <c r="O38" s="24"/>
      <c r="P38" s="24"/>
      <c r="Q38" s="24"/>
    </row>
    <row r="39" spans="1:18" x14ac:dyDescent="0.25">
      <c r="A39" s="24"/>
      <c r="B39" s="24"/>
      <c r="C39" s="24"/>
      <c r="D39" s="24"/>
      <c r="E39" s="24"/>
      <c r="F39" s="24"/>
      <c r="G39" s="24"/>
      <c r="H39" s="24"/>
      <c r="I39" s="24"/>
      <c r="J39" s="24"/>
      <c r="K39" s="24"/>
      <c r="L39" s="24"/>
      <c r="M39" s="24"/>
      <c r="N39" s="24"/>
      <c r="O39" s="24"/>
      <c r="P39" s="24"/>
      <c r="Q39" s="24"/>
    </row>
    <row r="40" spans="1:18" x14ac:dyDescent="0.25">
      <c r="A40" s="23" t="s">
        <v>33</v>
      </c>
      <c r="B40" s="24"/>
      <c r="C40" s="24"/>
      <c r="D40" s="24"/>
      <c r="E40" s="24"/>
      <c r="F40" s="24"/>
      <c r="G40" s="24"/>
      <c r="H40" s="24"/>
      <c r="I40" s="24"/>
      <c r="J40" s="24"/>
      <c r="K40" s="24"/>
      <c r="L40" s="24"/>
      <c r="M40" s="24"/>
      <c r="N40" s="24"/>
      <c r="O40" s="24"/>
      <c r="P40" s="24"/>
      <c r="Q40" s="24"/>
    </row>
    <row r="41" spans="1:18" ht="95.25" customHeight="1" x14ac:dyDescent="0.25">
      <c r="A41" s="53" t="s">
        <v>47</v>
      </c>
      <c r="B41" s="54"/>
      <c r="C41" s="54"/>
      <c r="D41" s="54"/>
      <c r="E41" s="54"/>
      <c r="F41" s="54"/>
      <c r="G41" s="54"/>
      <c r="H41" s="54"/>
      <c r="I41" s="54"/>
      <c r="J41" s="54"/>
      <c r="K41" s="54"/>
      <c r="L41" s="54"/>
      <c r="M41" s="54"/>
      <c r="N41" s="54"/>
      <c r="O41" s="54"/>
      <c r="P41" s="54"/>
      <c r="Q41" s="55"/>
    </row>
    <row r="42" spans="1:18" x14ac:dyDescent="0.25">
      <c r="A42" s="24"/>
      <c r="B42" s="24"/>
      <c r="C42" s="24"/>
      <c r="D42" s="24"/>
      <c r="E42" s="24"/>
      <c r="F42" s="24"/>
      <c r="G42" s="24"/>
      <c r="H42" s="24"/>
      <c r="I42" s="24"/>
      <c r="J42" s="24"/>
      <c r="K42" s="24"/>
      <c r="L42" s="24"/>
      <c r="M42" s="24"/>
      <c r="N42" s="24"/>
      <c r="O42" s="24"/>
      <c r="P42" s="24"/>
      <c r="Q42" s="24"/>
    </row>
    <row r="43" spans="1:18" ht="127.5" customHeight="1" x14ac:dyDescent="0.25">
      <c r="A43" s="53" t="s">
        <v>48</v>
      </c>
      <c r="B43" s="54"/>
      <c r="C43" s="54"/>
      <c r="D43" s="54"/>
      <c r="E43" s="54"/>
      <c r="F43" s="54"/>
      <c r="G43" s="54"/>
      <c r="H43" s="54"/>
      <c r="I43" s="54"/>
      <c r="J43" s="54"/>
      <c r="K43" s="54"/>
      <c r="L43" s="54"/>
      <c r="M43" s="54"/>
      <c r="N43" s="54"/>
      <c r="O43" s="54"/>
      <c r="P43" s="54"/>
      <c r="Q43" s="55"/>
    </row>
    <row r="44" spans="1:18" x14ac:dyDescent="0.25">
      <c r="A44" s="24"/>
      <c r="B44" s="24"/>
      <c r="C44" s="24"/>
      <c r="D44" s="24"/>
      <c r="E44" s="24"/>
      <c r="F44" s="24"/>
      <c r="G44" s="24"/>
      <c r="H44" s="24"/>
      <c r="I44" s="24"/>
      <c r="J44" s="24"/>
      <c r="K44" s="24"/>
      <c r="L44" s="24"/>
      <c r="M44" s="24"/>
      <c r="N44" s="24"/>
      <c r="O44" s="24"/>
      <c r="P44" s="24"/>
      <c r="Q44" s="24"/>
    </row>
    <row r="45" spans="1:18" x14ac:dyDescent="0.25">
      <c r="A45" s="23" t="s">
        <v>35</v>
      </c>
      <c r="B45" s="24"/>
      <c r="C45" s="24"/>
      <c r="D45" s="24"/>
      <c r="E45" s="24"/>
      <c r="F45" s="24"/>
      <c r="G45" s="24"/>
      <c r="H45" s="24"/>
      <c r="I45" s="24"/>
      <c r="J45" s="24"/>
      <c r="K45" s="24"/>
      <c r="L45" s="24"/>
      <c r="M45" s="24"/>
      <c r="N45" s="24"/>
      <c r="O45" s="24"/>
      <c r="P45" s="24"/>
      <c r="Q45" s="24"/>
    </row>
    <row r="46" spans="1:18" ht="133.5" customHeight="1" x14ac:dyDescent="0.25">
      <c r="A46" s="43" t="s">
        <v>45</v>
      </c>
      <c r="B46" s="44"/>
      <c r="C46" s="44"/>
      <c r="D46" s="44"/>
      <c r="E46" s="44"/>
      <c r="F46" s="44"/>
      <c r="G46" s="44"/>
      <c r="H46" s="44"/>
      <c r="I46" s="44"/>
      <c r="J46" s="44"/>
      <c r="K46" s="44"/>
      <c r="L46" s="44"/>
      <c r="M46" s="44"/>
      <c r="N46" s="44"/>
      <c r="O46" s="44"/>
      <c r="P46" s="44"/>
      <c r="Q46" s="45"/>
    </row>
    <row r="47" spans="1:18" x14ac:dyDescent="0.25">
      <c r="A47" s="24"/>
      <c r="B47" s="24"/>
      <c r="C47" s="24"/>
      <c r="D47" s="24"/>
      <c r="E47" s="24"/>
      <c r="F47" s="24"/>
      <c r="G47" s="24"/>
      <c r="H47" s="24"/>
      <c r="I47" s="24"/>
      <c r="J47" s="24"/>
      <c r="K47" s="24"/>
      <c r="L47" s="24"/>
      <c r="M47" s="24"/>
      <c r="N47" s="24"/>
      <c r="O47" s="24"/>
      <c r="P47" s="24"/>
      <c r="Q47" s="24"/>
    </row>
    <row r="48" spans="1:18" x14ac:dyDescent="0.25">
      <c r="A48" s="24"/>
      <c r="B48" s="24"/>
      <c r="C48" s="24"/>
      <c r="D48" s="24"/>
      <c r="E48" s="24"/>
      <c r="F48" s="24"/>
      <c r="G48" s="24"/>
      <c r="H48" s="24"/>
      <c r="I48" s="24"/>
      <c r="J48" s="24"/>
      <c r="K48" s="24"/>
      <c r="L48" s="24"/>
      <c r="M48" s="24"/>
      <c r="N48" s="24"/>
      <c r="O48" s="24"/>
      <c r="P48" s="24"/>
      <c r="Q48" s="24"/>
    </row>
    <row r="49" spans="1:17" x14ac:dyDescent="0.25">
      <c r="A49" s="24"/>
      <c r="B49" s="24"/>
      <c r="C49" s="24"/>
      <c r="D49" s="24"/>
      <c r="E49" s="24"/>
      <c r="F49" s="24"/>
      <c r="G49" s="24"/>
      <c r="H49" s="24"/>
      <c r="I49" s="24"/>
      <c r="J49" s="24"/>
      <c r="K49" s="24"/>
      <c r="L49" s="24"/>
      <c r="M49" s="24"/>
      <c r="N49" s="24"/>
      <c r="O49" s="24"/>
      <c r="P49" s="24"/>
      <c r="Q49" s="24"/>
    </row>
    <row r="50" spans="1:17" x14ac:dyDescent="0.25">
      <c r="A50" s="24"/>
      <c r="B50" s="24"/>
      <c r="C50" s="24"/>
      <c r="D50" s="24"/>
      <c r="E50" s="24"/>
      <c r="F50" s="24"/>
      <c r="G50" s="24"/>
      <c r="H50" s="24"/>
      <c r="I50" s="24"/>
      <c r="J50" s="24"/>
      <c r="K50" s="24"/>
      <c r="L50" s="24"/>
      <c r="M50" s="24"/>
      <c r="N50" s="24"/>
      <c r="O50" s="24"/>
      <c r="P50" s="24"/>
      <c r="Q50" s="24"/>
    </row>
    <row r="51" spans="1:17" x14ac:dyDescent="0.25">
      <c r="A51" s="24"/>
      <c r="B51" s="24"/>
      <c r="C51" s="24"/>
      <c r="D51" s="24"/>
      <c r="E51" s="24"/>
      <c r="F51" s="24"/>
      <c r="G51" s="24"/>
      <c r="H51" s="24"/>
      <c r="I51" s="24"/>
      <c r="J51" s="24"/>
      <c r="K51" s="24"/>
      <c r="L51" s="24"/>
      <c r="M51" s="24"/>
      <c r="N51" s="24"/>
      <c r="O51" s="24"/>
      <c r="P51" s="24"/>
      <c r="Q51" s="24"/>
    </row>
    <row r="52" spans="1:17" x14ac:dyDescent="0.25">
      <c r="A52" s="24"/>
      <c r="B52" s="24"/>
      <c r="C52" s="24"/>
      <c r="D52" s="24"/>
      <c r="E52" s="24"/>
      <c r="F52" s="24"/>
      <c r="G52" s="24"/>
      <c r="H52" s="24"/>
      <c r="I52" s="24"/>
      <c r="J52" s="24"/>
      <c r="K52" s="24"/>
      <c r="L52" s="24"/>
      <c r="M52" s="24"/>
      <c r="N52" s="24"/>
      <c r="O52" s="24"/>
      <c r="P52" s="24"/>
      <c r="Q52" s="24"/>
    </row>
    <row r="53" spans="1:17" x14ac:dyDescent="0.25">
      <c r="A53" s="24"/>
      <c r="B53" s="24"/>
      <c r="C53" s="24"/>
      <c r="D53" s="24"/>
      <c r="E53" s="24"/>
      <c r="F53" s="24"/>
      <c r="G53" s="24"/>
      <c r="H53" s="24"/>
      <c r="I53" s="24"/>
      <c r="J53" s="24"/>
      <c r="K53" s="24"/>
      <c r="L53" s="24"/>
      <c r="M53" s="24"/>
      <c r="N53" s="24"/>
      <c r="O53" s="24"/>
      <c r="P53" s="24"/>
      <c r="Q53" s="24"/>
    </row>
    <row r="54" spans="1:17" x14ac:dyDescent="0.25">
      <c r="A54" s="24"/>
      <c r="B54" s="24"/>
      <c r="C54" s="24"/>
      <c r="D54" s="24"/>
      <c r="E54" s="24"/>
      <c r="F54" s="24"/>
      <c r="G54" s="24"/>
      <c r="H54" s="24"/>
      <c r="I54" s="24"/>
      <c r="J54" s="24"/>
      <c r="K54" s="24"/>
      <c r="L54" s="24"/>
      <c r="M54" s="24"/>
      <c r="N54" s="24"/>
      <c r="O54" s="24"/>
      <c r="P54" s="24"/>
      <c r="Q54" s="24"/>
    </row>
    <row r="55" spans="1:17" x14ac:dyDescent="0.25">
      <c r="A55" s="24"/>
      <c r="B55" s="24"/>
      <c r="C55" s="24"/>
      <c r="D55" s="24"/>
      <c r="E55" s="24"/>
      <c r="F55" s="24"/>
      <c r="G55" s="24"/>
      <c r="H55" s="24"/>
      <c r="I55" s="24"/>
      <c r="J55" s="24"/>
      <c r="K55" s="24"/>
      <c r="L55" s="24"/>
      <c r="M55" s="24"/>
      <c r="N55" s="24"/>
      <c r="O55" s="24"/>
      <c r="P55" s="24"/>
      <c r="Q55" s="24"/>
    </row>
    <row r="56" spans="1:17" x14ac:dyDescent="0.25">
      <c r="A56" s="24"/>
      <c r="B56" s="24"/>
      <c r="C56" s="24"/>
      <c r="D56" s="24"/>
      <c r="E56" s="24"/>
      <c r="F56" s="24"/>
      <c r="G56" s="24"/>
      <c r="H56" s="24"/>
      <c r="I56" s="24"/>
      <c r="J56" s="24"/>
      <c r="K56" s="24"/>
      <c r="L56" s="24"/>
      <c r="M56" s="24"/>
      <c r="N56" s="24"/>
      <c r="O56" s="24"/>
      <c r="P56" s="24"/>
      <c r="Q56" s="24"/>
    </row>
    <row r="57" spans="1:17" x14ac:dyDescent="0.25">
      <c r="A57" s="24"/>
      <c r="B57" s="24"/>
      <c r="C57" s="24"/>
      <c r="D57" s="24"/>
      <c r="E57" s="24"/>
      <c r="F57" s="24"/>
      <c r="G57" s="24"/>
      <c r="H57" s="24"/>
      <c r="I57" s="24"/>
      <c r="J57" s="24"/>
      <c r="K57" s="24"/>
      <c r="L57" s="24"/>
      <c r="M57" s="24"/>
      <c r="N57" s="24"/>
      <c r="O57" s="24"/>
      <c r="P57" s="24"/>
      <c r="Q57" s="24"/>
    </row>
    <row r="58" spans="1:17" x14ac:dyDescent="0.25">
      <c r="A58" s="24"/>
      <c r="B58" s="24"/>
      <c r="C58" s="24"/>
      <c r="D58" s="24"/>
      <c r="E58" s="24"/>
      <c r="F58" s="24"/>
      <c r="G58" s="24"/>
      <c r="H58" s="24"/>
      <c r="I58" s="24"/>
      <c r="J58" s="24"/>
      <c r="K58" s="24"/>
      <c r="L58" s="24"/>
      <c r="M58" s="24"/>
      <c r="N58" s="24"/>
      <c r="O58" s="24"/>
      <c r="P58" s="24"/>
      <c r="Q58" s="24"/>
    </row>
    <row r="59" spans="1:17" x14ac:dyDescent="0.25">
      <c r="A59" s="24"/>
      <c r="B59" s="24"/>
      <c r="C59" s="24"/>
      <c r="D59" s="24"/>
      <c r="E59" s="24"/>
      <c r="F59" s="24"/>
      <c r="G59" s="24"/>
      <c r="H59" s="24"/>
      <c r="I59" s="24"/>
      <c r="J59" s="24"/>
      <c r="K59" s="24"/>
      <c r="L59" s="24"/>
      <c r="M59" s="24"/>
      <c r="N59" s="24"/>
      <c r="O59" s="24"/>
      <c r="P59" s="24"/>
      <c r="Q59" s="24"/>
    </row>
    <row r="60" spans="1:17" x14ac:dyDescent="0.25">
      <c r="A60" s="24"/>
      <c r="B60" s="24"/>
      <c r="C60" s="24"/>
      <c r="D60" s="24"/>
      <c r="E60" s="24"/>
      <c r="F60" s="24"/>
      <c r="G60" s="24"/>
      <c r="H60" s="24"/>
      <c r="I60" s="24"/>
      <c r="J60" s="24"/>
      <c r="K60" s="24"/>
      <c r="L60" s="24"/>
      <c r="M60" s="24"/>
      <c r="N60" s="24"/>
      <c r="O60" s="24"/>
      <c r="P60" s="24"/>
      <c r="Q60" s="24"/>
    </row>
    <row r="61" spans="1:17" x14ac:dyDescent="0.25">
      <c r="A61" s="24"/>
      <c r="B61" s="24"/>
      <c r="C61" s="24"/>
      <c r="D61" s="24"/>
      <c r="E61" s="24"/>
      <c r="F61" s="24"/>
      <c r="G61" s="24"/>
      <c r="H61" s="24"/>
      <c r="I61" s="24"/>
      <c r="J61" s="24"/>
      <c r="K61" s="24"/>
      <c r="L61" s="24"/>
      <c r="M61" s="24"/>
      <c r="N61" s="24"/>
      <c r="O61" s="24"/>
      <c r="P61" s="24"/>
      <c r="Q61" s="24"/>
    </row>
    <row r="62" spans="1:17" x14ac:dyDescent="0.25">
      <c r="A62" s="24"/>
      <c r="B62" s="24"/>
      <c r="C62" s="24"/>
      <c r="D62" s="24"/>
      <c r="E62" s="24"/>
      <c r="F62" s="24"/>
      <c r="G62" s="24"/>
      <c r="H62" s="24"/>
      <c r="I62" s="24"/>
      <c r="J62" s="24"/>
      <c r="K62" s="24"/>
      <c r="L62" s="24"/>
      <c r="M62" s="24"/>
      <c r="N62" s="24"/>
      <c r="O62" s="24"/>
      <c r="P62" s="24"/>
      <c r="Q62" s="24"/>
    </row>
    <row r="63" spans="1:17" x14ac:dyDescent="0.25">
      <c r="A63" s="24"/>
      <c r="B63" s="24"/>
      <c r="C63" s="24"/>
      <c r="D63" s="24"/>
      <c r="E63" s="24"/>
      <c r="F63" s="24"/>
      <c r="G63" s="24"/>
      <c r="H63" s="24"/>
      <c r="I63" s="24"/>
      <c r="J63" s="24"/>
      <c r="K63" s="24"/>
      <c r="L63" s="24"/>
      <c r="M63" s="24"/>
      <c r="N63" s="24"/>
      <c r="O63" s="24"/>
      <c r="P63" s="24"/>
      <c r="Q63" s="24"/>
    </row>
    <row r="64" spans="1:17" x14ac:dyDescent="0.25">
      <c r="A64" s="24"/>
      <c r="B64" s="24"/>
      <c r="C64" s="24"/>
      <c r="D64" s="24"/>
      <c r="E64" s="24"/>
      <c r="F64" s="24"/>
      <c r="G64" s="24"/>
      <c r="H64" s="24"/>
      <c r="I64" s="24"/>
      <c r="J64" s="24"/>
      <c r="K64" s="24"/>
      <c r="L64" s="24"/>
      <c r="M64" s="24"/>
      <c r="N64" s="24"/>
      <c r="O64" s="24"/>
      <c r="P64" s="24"/>
      <c r="Q64" s="24"/>
    </row>
    <row r="65" spans="1:17" x14ac:dyDescent="0.25">
      <c r="A65" s="24"/>
      <c r="B65" s="24"/>
      <c r="C65" s="24"/>
      <c r="D65" s="24"/>
      <c r="E65" s="24"/>
      <c r="F65" s="24"/>
      <c r="G65" s="24"/>
      <c r="H65" s="24"/>
      <c r="I65" s="24"/>
      <c r="J65" s="24"/>
      <c r="K65" s="24"/>
      <c r="L65" s="24"/>
      <c r="M65" s="24"/>
      <c r="N65" s="24"/>
      <c r="O65" s="24"/>
      <c r="P65" s="24"/>
      <c r="Q65" s="24"/>
    </row>
    <row r="66" spans="1:17" x14ac:dyDescent="0.25">
      <c r="A66" s="24"/>
      <c r="B66" s="24"/>
      <c r="C66" s="24"/>
      <c r="D66" s="24"/>
      <c r="E66" s="24"/>
      <c r="F66" s="24"/>
      <c r="G66" s="24"/>
      <c r="H66" s="24"/>
      <c r="I66" s="24"/>
      <c r="J66" s="24"/>
      <c r="K66" s="24"/>
      <c r="L66" s="24"/>
      <c r="M66" s="24"/>
      <c r="N66" s="24"/>
      <c r="O66" s="24"/>
      <c r="P66" s="24"/>
      <c r="Q66" s="24"/>
    </row>
    <row r="67" spans="1:17" x14ac:dyDescent="0.25">
      <c r="A67" s="24"/>
      <c r="B67" s="24"/>
      <c r="C67" s="24"/>
      <c r="D67" s="24"/>
      <c r="E67" s="24"/>
      <c r="F67" s="24"/>
      <c r="G67" s="24"/>
      <c r="H67" s="24"/>
      <c r="I67" s="24"/>
      <c r="J67" s="24"/>
      <c r="K67" s="24"/>
      <c r="L67" s="24"/>
      <c r="M67" s="24"/>
      <c r="N67" s="24"/>
      <c r="O67" s="24"/>
      <c r="P67" s="24"/>
      <c r="Q67" s="24"/>
    </row>
    <row r="68" spans="1:17" x14ac:dyDescent="0.25">
      <c r="A68" s="24"/>
      <c r="B68" s="24"/>
      <c r="C68" s="24"/>
      <c r="D68" s="24"/>
      <c r="E68" s="24"/>
      <c r="F68" s="24"/>
      <c r="G68" s="24"/>
      <c r="H68" s="24"/>
      <c r="I68" s="24"/>
      <c r="J68" s="24"/>
      <c r="K68" s="24"/>
      <c r="L68" s="24"/>
      <c r="M68" s="24"/>
      <c r="N68" s="24"/>
      <c r="O68" s="24"/>
      <c r="P68" s="24"/>
      <c r="Q68" s="24"/>
    </row>
    <row r="69" spans="1:17" x14ac:dyDescent="0.25">
      <c r="A69" s="24"/>
      <c r="B69" s="24"/>
      <c r="C69" s="24"/>
      <c r="D69" s="24"/>
      <c r="E69" s="24"/>
      <c r="F69" s="24"/>
      <c r="G69" s="24"/>
      <c r="H69" s="24"/>
      <c r="I69" s="24"/>
      <c r="J69" s="24"/>
      <c r="K69" s="24"/>
      <c r="L69" s="24"/>
      <c r="M69" s="24"/>
      <c r="N69" s="24"/>
      <c r="O69" s="24"/>
      <c r="P69" s="24"/>
      <c r="Q69" s="24"/>
    </row>
    <row r="70" spans="1:17" x14ac:dyDescent="0.25">
      <c r="A70" s="24"/>
      <c r="B70" s="24"/>
      <c r="C70" s="24"/>
      <c r="D70" s="24"/>
      <c r="E70" s="24"/>
      <c r="F70" s="24"/>
      <c r="G70" s="24"/>
      <c r="H70" s="24"/>
      <c r="I70" s="24"/>
      <c r="J70" s="24"/>
      <c r="K70" s="24"/>
      <c r="L70" s="24"/>
      <c r="M70" s="24"/>
      <c r="N70" s="24"/>
      <c r="O70" s="24"/>
      <c r="P70" s="24"/>
      <c r="Q70" s="24"/>
    </row>
    <row r="71" spans="1:17" x14ac:dyDescent="0.25">
      <c r="A71" s="24"/>
      <c r="B71" s="24"/>
      <c r="C71" s="24"/>
      <c r="D71" s="24"/>
      <c r="E71" s="24"/>
      <c r="F71" s="24"/>
      <c r="G71" s="24"/>
      <c r="H71" s="24"/>
      <c r="I71" s="24"/>
      <c r="J71" s="24"/>
      <c r="K71" s="24"/>
      <c r="L71" s="24"/>
      <c r="M71" s="24"/>
      <c r="N71" s="24"/>
      <c r="O71" s="24"/>
      <c r="P71" s="24"/>
      <c r="Q71" s="24"/>
    </row>
    <row r="72" spans="1:17" x14ac:dyDescent="0.25">
      <c r="A72" s="24"/>
      <c r="B72" s="24"/>
      <c r="C72" s="24"/>
      <c r="D72" s="24"/>
      <c r="E72" s="24"/>
      <c r="F72" s="24"/>
      <c r="G72" s="24"/>
      <c r="H72" s="24"/>
      <c r="I72" s="24"/>
      <c r="J72" s="24"/>
      <c r="K72" s="24"/>
      <c r="L72" s="24"/>
      <c r="M72" s="24"/>
      <c r="N72" s="24"/>
      <c r="O72" s="24"/>
      <c r="P72" s="24"/>
      <c r="Q72" s="24"/>
    </row>
    <row r="73" spans="1:17" x14ac:dyDescent="0.25">
      <c r="A73" s="24"/>
      <c r="B73" s="24"/>
      <c r="C73" s="24"/>
      <c r="D73" s="24"/>
      <c r="E73" s="24"/>
      <c r="F73" s="24"/>
      <c r="G73" s="24"/>
      <c r="H73" s="24"/>
      <c r="I73" s="24"/>
      <c r="J73" s="24"/>
      <c r="K73" s="24"/>
      <c r="L73" s="24"/>
      <c r="M73" s="24"/>
      <c r="N73" s="24"/>
      <c r="O73" s="24"/>
      <c r="P73" s="24"/>
      <c r="Q73" s="24"/>
    </row>
    <row r="74" spans="1:17" x14ac:dyDescent="0.25">
      <c r="A74" s="24"/>
      <c r="B74" s="24"/>
      <c r="C74" s="24"/>
      <c r="D74" s="24"/>
      <c r="E74" s="24"/>
      <c r="F74" s="24"/>
      <c r="G74" s="24"/>
      <c r="H74" s="24"/>
      <c r="I74" s="24"/>
      <c r="J74" s="24"/>
      <c r="K74" s="24"/>
      <c r="L74" s="24"/>
      <c r="M74" s="24"/>
      <c r="N74" s="24"/>
      <c r="O74" s="24"/>
      <c r="P74" s="24"/>
      <c r="Q74" s="24"/>
    </row>
    <row r="75" spans="1:17" x14ac:dyDescent="0.25">
      <c r="A75" s="24"/>
      <c r="B75" s="24"/>
      <c r="C75" s="24"/>
      <c r="D75" s="24"/>
      <c r="E75" s="24"/>
      <c r="F75" s="24"/>
      <c r="G75" s="24"/>
      <c r="H75" s="24"/>
      <c r="I75" s="24"/>
      <c r="J75" s="24"/>
      <c r="K75" s="24"/>
      <c r="L75" s="24"/>
      <c r="M75" s="24"/>
      <c r="N75" s="24"/>
      <c r="O75" s="24"/>
      <c r="P75" s="24"/>
      <c r="Q75" s="24"/>
    </row>
    <row r="76" spans="1:17" x14ac:dyDescent="0.25">
      <c r="A76" s="24"/>
      <c r="B76" s="24"/>
      <c r="C76" s="24"/>
      <c r="D76" s="24"/>
      <c r="E76" s="24"/>
      <c r="F76" s="24"/>
      <c r="G76" s="24"/>
      <c r="H76" s="24"/>
      <c r="I76" s="24"/>
      <c r="J76" s="24"/>
      <c r="K76" s="24"/>
      <c r="L76" s="24"/>
      <c r="M76" s="24"/>
      <c r="N76" s="24"/>
      <c r="O76" s="24"/>
      <c r="P76" s="24"/>
      <c r="Q76" s="24"/>
    </row>
    <row r="77" spans="1:17" x14ac:dyDescent="0.25">
      <c r="A77" s="24"/>
      <c r="B77" s="24"/>
      <c r="C77" s="24"/>
      <c r="D77" s="24"/>
      <c r="E77" s="24"/>
      <c r="F77" s="24"/>
      <c r="G77" s="24"/>
      <c r="H77" s="24"/>
      <c r="I77" s="24"/>
      <c r="J77" s="24"/>
      <c r="K77" s="24"/>
      <c r="L77" s="24"/>
      <c r="M77" s="24"/>
      <c r="N77" s="24"/>
      <c r="O77" s="24"/>
      <c r="P77" s="24"/>
      <c r="Q77" s="24"/>
    </row>
    <row r="78" spans="1:17" x14ac:dyDescent="0.25">
      <c r="A78" s="24"/>
      <c r="B78" s="24"/>
      <c r="C78" s="24"/>
      <c r="D78" s="24"/>
      <c r="E78" s="24"/>
      <c r="F78" s="24"/>
      <c r="G78" s="24"/>
      <c r="H78" s="24"/>
      <c r="I78" s="24"/>
      <c r="J78" s="24"/>
      <c r="K78" s="24"/>
      <c r="L78" s="24"/>
      <c r="M78" s="24"/>
      <c r="N78" s="24"/>
      <c r="O78" s="24"/>
      <c r="P78" s="24"/>
      <c r="Q78" s="24"/>
    </row>
    <row r="79" spans="1:17" x14ac:dyDescent="0.25">
      <c r="A79" s="24"/>
      <c r="B79" s="24"/>
      <c r="C79" s="24"/>
      <c r="D79" s="24"/>
      <c r="E79" s="24"/>
      <c r="F79" s="24"/>
      <c r="G79" s="24"/>
      <c r="H79" s="24"/>
      <c r="I79" s="24"/>
      <c r="J79" s="24"/>
      <c r="K79" s="24"/>
      <c r="L79" s="24"/>
      <c r="M79" s="24"/>
      <c r="N79" s="24"/>
      <c r="O79" s="24"/>
      <c r="P79" s="24"/>
      <c r="Q79" s="24"/>
    </row>
    <row r="80" spans="1:17" x14ac:dyDescent="0.25">
      <c r="A80" s="24"/>
      <c r="B80" s="24"/>
      <c r="C80" s="24"/>
      <c r="D80" s="24"/>
      <c r="E80" s="24"/>
      <c r="F80" s="24"/>
      <c r="G80" s="24"/>
      <c r="H80" s="24"/>
      <c r="I80" s="24"/>
      <c r="J80" s="24"/>
      <c r="K80" s="24"/>
      <c r="L80" s="24"/>
      <c r="M80" s="24"/>
      <c r="N80" s="24"/>
      <c r="O80" s="24"/>
      <c r="P80" s="24"/>
      <c r="Q80" s="24"/>
    </row>
    <row r="81" spans="1:17" x14ac:dyDescent="0.25">
      <c r="A81" s="24"/>
      <c r="B81" s="24"/>
      <c r="C81" s="24"/>
      <c r="D81" s="24"/>
      <c r="E81" s="24"/>
      <c r="F81" s="24"/>
      <c r="G81" s="24"/>
      <c r="H81" s="24"/>
      <c r="I81" s="24"/>
      <c r="J81" s="24"/>
      <c r="K81" s="24"/>
      <c r="L81" s="24"/>
      <c r="M81" s="24"/>
      <c r="N81" s="24"/>
      <c r="O81" s="24"/>
      <c r="P81" s="24"/>
      <c r="Q81" s="24"/>
    </row>
    <row r="82" spans="1:17" x14ac:dyDescent="0.25">
      <c r="A82" s="24"/>
      <c r="B82" s="24"/>
      <c r="C82" s="24"/>
      <c r="D82" s="24"/>
      <c r="E82" s="24"/>
      <c r="F82" s="24"/>
      <c r="G82" s="24"/>
      <c r="H82" s="24"/>
      <c r="I82" s="24"/>
      <c r="J82" s="24"/>
      <c r="K82" s="24"/>
      <c r="L82" s="24"/>
      <c r="M82" s="24"/>
      <c r="N82" s="24"/>
      <c r="O82" s="24"/>
      <c r="P82" s="24"/>
      <c r="Q82" s="24"/>
    </row>
    <row r="83" spans="1:17" x14ac:dyDescent="0.25">
      <c r="A83" s="24"/>
      <c r="B83" s="24"/>
      <c r="C83" s="24"/>
      <c r="D83" s="24"/>
      <c r="E83" s="24"/>
      <c r="F83" s="24"/>
      <c r="G83" s="24"/>
      <c r="H83" s="24"/>
      <c r="I83" s="24"/>
      <c r="J83" s="24"/>
      <c r="K83" s="24"/>
      <c r="L83" s="24"/>
      <c r="M83" s="24"/>
      <c r="N83" s="24"/>
      <c r="O83" s="24"/>
      <c r="P83" s="24"/>
      <c r="Q83" s="24"/>
    </row>
    <row r="84" spans="1:17" x14ac:dyDescent="0.25">
      <c r="A84" s="24"/>
      <c r="B84" s="24"/>
      <c r="C84" s="24"/>
      <c r="D84" s="24"/>
      <c r="E84" s="24"/>
      <c r="F84" s="24"/>
      <c r="G84" s="24"/>
      <c r="H84" s="24"/>
      <c r="I84" s="24"/>
      <c r="J84" s="24"/>
      <c r="K84" s="24"/>
      <c r="L84" s="24"/>
      <c r="M84" s="24"/>
      <c r="N84" s="24"/>
      <c r="O84" s="24"/>
      <c r="P84" s="24"/>
      <c r="Q84" s="24"/>
    </row>
    <row r="85" spans="1:17" x14ac:dyDescent="0.25">
      <c r="A85" s="24"/>
      <c r="B85" s="24"/>
      <c r="C85" s="24"/>
      <c r="D85" s="24"/>
      <c r="E85" s="24"/>
      <c r="F85" s="24"/>
      <c r="G85" s="24"/>
      <c r="H85" s="24"/>
      <c r="I85" s="24"/>
      <c r="J85" s="24"/>
      <c r="K85" s="24"/>
      <c r="L85" s="24"/>
      <c r="M85" s="24"/>
      <c r="N85" s="24"/>
      <c r="O85" s="24"/>
      <c r="P85" s="24"/>
      <c r="Q85" s="24"/>
    </row>
    <row r="86" spans="1:17" x14ac:dyDescent="0.25">
      <c r="A86" s="24"/>
      <c r="B86" s="24"/>
      <c r="C86" s="24"/>
      <c r="D86" s="24"/>
      <c r="E86" s="24"/>
      <c r="F86" s="24"/>
      <c r="G86" s="24"/>
      <c r="H86" s="24"/>
      <c r="I86" s="24"/>
      <c r="J86" s="24"/>
      <c r="K86" s="24"/>
      <c r="L86" s="24"/>
      <c r="M86" s="24"/>
      <c r="N86" s="24"/>
      <c r="O86" s="24"/>
      <c r="P86" s="24"/>
      <c r="Q86" s="24"/>
    </row>
    <row r="87" spans="1:17" x14ac:dyDescent="0.25">
      <c r="A87" s="24"/>
      <c r="B87" s="24"/>
      <c r="C87" s="24"/>
      <c r="D87" s="24"/>
      <c r="E87" s="24"/>
      <c r="F87" s="24"/>
      <c r="G87" s="24"/>
      <c r="H87" s="24"/>
      <c r="I87" s="24"/>
      <c r="J87" s="24"/>
      <c r="K87" s="24"/>
      <c r="L87" s="24"/>
      <c r="M87" s="24"/>
      <c r="N87" s="24"/>
      <c r="O87" s="24"/>
      <c r="P87" s="24"/>
      <c r="Q87" s="24"/>
    </row>
    <row r="88" spans="1:17" x14ac:dyDescent="0.25">
      <c r="A88" s="24"/>
      <c r="B88" s="24"/>
      <c r="C88" s="24"/>
      <c r="D88" s="24"/>
      <c r="E88" s="24"/>
      <c r="F88" s="24"/>
      <c r="G88" s="24"/>
      <c r="H88" s="24"/>
      <c r="I88" s="24"/>
      <c r="J88" s="24"/>
      <c r="K88" s="24"/>
      <c r="L88" s="24"/>
      <c r="M88" s="24"/>
      <c r="N88" s="24"/>
      <c r="O88" s="24"/>
      <c r="P88" s="24"/>
      <c r="Q88" s="24"/>
    </row>
    <row r="89" spans="1:17" x14ac:dyDescent="0.25">
      <c r="A89" s="24"/>
      <c r="B89" s="24"/>
      <c r="C89" s="24"/>
      <c r="D89" s="24"/>
      <c r="E89" s="24"/>
      <c r="F89" s="24"/>
      <c r="G89" s="24"/>
      <c r="H89" s="24"/>
      <c r="I89" s="24"/>
      <c r="J89" s="24"/>
      <c r="K89" s="24"/>
      <c r="L89" s="24"/>
      <c r="M89" s="24"/>
      <c r="N89" s="24"/>
      <c r="O89" s="24"/>
      <c r="P89" s="24"/>
      <c r="Q89" s="24"/>
    </row>
    <row r="90" spans="1:17" x14ac:dyDescent="0.25">
      <c r="A90" s="24"/>
      <c r="B90" s="24"/>
      <c r="C90" s="24"/>
      <c r="D90" s="24"/>
      <c r="E90" s="24"/>
      <c r="F90" s="24"/>
      <c r="G90" s="24"/>
      <c r="H90" s="24"/>
      <c r="I90" s="24"/>
      <c r="J90" s="24"/>
      <c r="K90" s="24"/>
      <c r="L90" s="24"/>
      <c r="M90" s="24"/>
      <c r="N90" s="24"/>
      <c r="O90" s="24"/>
      <c r="P90" s="24"/>
      <c r="Q90" s="24"/>
    </row>
    <row r="91" spans="1:17" x14ac:dyDescent="0.25">
      <c r="A91" s="24"/>
      <c r="B91" s="24"/>
      <c r="C91" s="24"/>
      <c r="D91" s="24"/>
      <c r="E91" s="24"/>
      <c r="F91" s="24"/>
      <c r="G91" s="24"/>
      <c r="H91" s="24"/>
      <c r="I91" s="24"/>
      <c r="J91" s="24"/>
      <c r="K91" s="24"/>
      <c r="L91" s="24"/>
      <c r="M91" s="24"/>
      <c r="N91" s="24"/>
      <c r="O91" s="24"/>
      <c r="P91" s="24"/>
      <c r="Q91" s="24"/>
    </row>
    <row r="92" spans="1:17" x14ac:dyDescent="0.25">
      <c r="A92" s="24"/>
      <c r="B92" s="24"/>
      <c r="C92" s="24"/>
      <c r="D92" s="24"/>
      <c r="E92" s="24"/>
      <c r="F92" s="24"/>
      <c r="G92" s="24"/>
      <c r="H92" s="24"/>
      <c r="I92" s="24"/>
      <c r="J92" s="24"/>
      <c r="K92" s="24"/>
      <c r="L92" s="24"/>
      <c r="M92" s="24"/>
      <c r="N92" s="24"/>
      <c r="O92" s="24"/>
      <c r="P92" s="24"/>
      <c r="Q92" s="24"/>
    </row>
    <row r="93" spans="1:17" x14ac:dyDescent="0.25">
      <c r="A93" s="24"/>
      <c r="B93" s="24"/>
      <c r="C93" s="24"/>
      <c r="D93" s="24"/>
      <c r="E93" s="24"/>
      <c r="F93" s="24"/>
      <c r="G93" s="24"/>
      <c r="H93" s="24"/>
      <c r="I93" s="24"/>
      <c r="J93" s="24"/>
      <c r="K93" s="24"/>
      <c r="L93" s="24"/>
      <c r="M93" s="24"/>
      <c r="N93" s="24"/>
      <c r="O93" s="24"/>
      <c r="P93" s="24"/>
      <c r="Q93" s="24"/>
    </row>
    <row r="94" spans="1:17" x14ac:dyDescent="0.25">
      <c r="A94" s="24"/>
      <c r="B94" s="24"/>
      <c r="C94" s="24"/>
      <c r="D94" s="24"/>
      <c r="E94" s="24"/>
      <c r="F94" s="24"/>
      <c r="G94" s="24"/>
      <c r="H94" s="24"/>
      <c r="I94" s="24"/>
      <c r="J94" s="24"/>
      <c r="K94" s="24"/>
      <c r="L94" s="24"/>
      <c r="M94" s="24"/>
      <c r="N94" s="24"/>
      <c r="O94" s="24"/>
      <c r="P94" s="24"/>
      <c r="Q94" s="24"/>
    </row>
    <row r="95" spans="1:17" x14ac:dyDescent="0.25">
      <c r="A95" s="24"/>
      <c r="B95" s="24"/>
      <c r="C95" s="24"/>
      <c r="D95" s="24"/>
      <c r="E95" s="24"/>
      <c r="F95" s="24"/>
      <c r="G95" s="24"/>
      <c r="H95" s="24"/>
      <c r="I95" s="24"/>
      <c r="J95" s="24"/>
      <c r="K95" s="24"/>
      <c r="L95" s="24"/>
      <c r="M95" s="24"/>
      <c r="N95" s="24"/>
      <c r="O95" s="24"/>
      <c r="P95" s="24"/>
      <c r="Q95" s="24"/>
    </row>
    <row r="96" spans="1:17" x14ac:dyDescent="0.25">
      <c r="A96" s="24"/>
      <c r="B96" s="24"/>
      <c r="C96" s="24"/>
      <c r="D96" s="24"/>
      <c r="E96" s="24"/>
      <c r="F96" s="24"/>
      <c r="G96" s="24"/>
      <c r="H96" s="24"/>
      <c r="I96" s="24"/>
      <c r="J96" s="24"/>
      <c r="K96" s="24"/>
      <c r="L96" s="24"/>
      <c r="M96" s="24"/>
      <c r="N96" s="24"/>
      <c r="O96" s="24"/>
      <c r="P96" s="24"/>
      <c r="Q96" s="24"/>
    </row>
    <row r="97" spans="1:17" x14ac:dyDescent="0.25">
      <c r="A97" s="24"/>
      <c r="B97" s="24"/>
      <c r="C97" s="24"/>
      <c r="D97" s="24"/>
      <c r="E97" s="24"/>
      <c r="F97" s="24"/>
      <c r="G97" s="24"/>
      <c r="H97" s="24"/>
      <c r="I97" s="24"/>
      <c r="J97" s="24"/>
      <c r="K97" s="24"/>
      <c r="L97" s="24"/>
      <c r="M97" s="24"/>
      <c r="N97" s="24"/>
      <c r="O97" s="24"/>
      <c r="P97" s="24"/>
      <c r="Q97" s="24"/>
    </row>
    <row r="98" spans="1:17" x14ac:dyDescent="0.25">
      <c r="A98" s="24"/>
      <c r="B98" s="24"/>
      <c r="C98" s="24"/>
      <c r="D98" s="24"/>
      <c r="E98" s="24"/>
      <c r="F98" s="24"/>
      <c r="G98" s="24"/>
      <c r="H98" s="24"/>
      <c r="I98" s="24"/>
      <c r="J98" s="24"/>
      <c r="K98" s="24"/>
      <c r="L98" s="24"/>
      <c r="M98" s="24"/>
      <c r="N98" s="24"/>
      <c r="O98" s="24"/>
      <c r="P98" s="24"/>
      <c r="Q98" s="24"/>
    </row>
    <row r="99" spans="1:17" x14ac:dyDescent="0.25">
      <c r="A99" s="24"/>
      <c r="B99" s="24"/>
      <c r="C99" s="24"/>
      <c r="D99" s="24"/>
      <c r="E99" s="24"/>
      <c r="F99" s="24"/>
      <c r="G99" s="24"/>
      <c r="H99" s="24"/>
      <c r="I99" s="24"/>
      <c r="J99" s="24"/>
      <c r="K99" s="24"/>
      <c r="L99" s="24"/>
      <c r="M99" s="24"/>
      <c r="N99" s="24"/>
      <c r="O99" s="24"/>
      <c r="P99" s="24"/>
      <c r="Q99" s="24"/>
    </row>
    <row r="100" spans="1:17" x14ac:dyDescent="0.25">
      <c r="A100" s="24"/>
      <c r="B100" s="24"/>
      <c r="C100" s="24"/>
      <c r="D100" s="24"/>
      <c r="E100" s="24"/>
      <c r="F100" s="24"/>
      <c r="G100" s="24"/>
      <c r="H100" s="24"/>
      <c r="I100" s="24"/>
      <c r="J100" s="24"/>
      <c r="K100" s="24"/>
      <c r="L100" s="24"/>
      <c r="M100" s="24"/>
      <c r="N100" s="24"/>
      <c r="O100" s="24"/>
      <c r="P100" s="24"/>
      <c r="Q100" s="24"/>
    </row>
    <row r="101" spans="1:17" x14ac:dyDescent="0.25">
      <c r="A101" s="24"/>
      <c r="B101" s="24"/>
      <c r="C101" s="24"/>
      <c r="D101" s="24"/>
      <c r="E101" s="24"/>
      <c r="F101" s="24"/>
      <c r="G101" s="24"/>
      <c r="H101" s="24"/>
      <c r="I101" s="24"/>
      <c r="J101" s="24"/>
      <c r="K101" s="24"/>
      <c r="L101" s="24"/>
      <c r="M101" s="24"/>
      <c r="N101" s="24"/>
      <c r="O101" s="24"/>
      <c r="P101" s="24"/>
      <c r="Q101" s="24"/>
    </row>
    <row r="102" spans="1:17" x14ac:dyDescent="0.25">
      <c r="A102" s="24"/>
      <c r="B102" s="24"/>
      <c r="C102" s="24"/>
      <c r="D102" s="24"/>
      <c r="E102" s="24"/>
      <c r="F102" s="24"/>
      <c r="G102" s="24"/>
      <c r="H102" s="24"/>
      <c r="I102" s="24"/>
      <c r="J102" s="24"/>
      <c r="K102" s="24"/>
      <c r="L102" s="24"/>
      <c r="M102" s="24"/>
      <c r="N102" s="24"/>
      <c r="O102" s="24"/>
      <c r="P102" s="24"/>
      <c r="Q102" s="24"/>
    </row>
    <row r="103" spans="1:17" x14ac:dyDescent="0.25">
      <c r="A103" s="24"/>
      <c r="B103" s="24"/>
      <c r="C103" s="24"/>
      <c r="D103" s="24"/>
      <c r="E103" s="24"/>
      <c r="F103" s="24"/>
      <c r="G103" s="24"/>
      <c r="H103" s="24"/>
      <c r="I103" s="24"/>
      <c r="J103" s="24"/>
      <c r="K103" s="24"/>
      <c r="L103" s="24"/>
      <c r="M103" s="24"/>
      <c r="N103" s="24"/>
      <c r="O103" s="24"/>
      <c r="P103" s="24"/>
      <c r="Q103" s="24"/>
    </row>
    <row r="104" spans="1:17" x14ac:dyDescent="0.25">
      <c r="A104" s="24"/>
      <c r="B104" s="24"/>
      <c r="C104" s="24"/>
      <c r="D104" s="24"/>
      <c r="E104" s="24"/>
      <c r="F104" s="24"/>
      <c r="G104" s="24"/>
      <c r="H104" s="24"/>
      <c r="I104" s="24"/>
      <c r="J104" s="24"/>
      <c r="K104" s="24"/>
      <c r="L104" s="24"/>
      <c r="M104" s="24"/>
      <c r="N104" s="24"/>
      <c r="O104" s="24"/>
      <c r="P104" s="24"/>
      <c r="Q104" s="24"/>
    </row>
    <row r="105" spans="1:17" x14ac:dyDescent="0.25">
      <c r="A105" s="24"/>
      <c r="B105" s="24"/>
      <c r="C105" s="24"/>
      <c r="D105" s="24"/>
      <c r="E105" s="24"/>
      <c r="F105" s="24"/>
      <c r="G105" s="24"/>
      <c r="H105" s="24"/>
      <c r="I105" s="24"/>
      <c r="J105" s="24"/>
      <c r="K105" s="24"/>
      <c r="L105" s="24"/>
      <c r="M105" s="24"/>
      <c r="N105" s="24"/>
      <c r="O105" s="24"/>
      <c r="P105" s="24"/>
      <c r="Q105" s="24"/>
    </row>
    <row r="106" spans="1:17" x14ac:dyDescent="0.25">
      <c r="A106" s="24"/>
      <c r="B106" s="24"/>
      <c r="C106" s="24"/>
      <c r="D106" s="24"/>
      <c r="E106" s="24"/>
      <c r="F106" s="24"/>
      <c r="G106" s="24"/>
      <c r="H106" s="24"/>
      <c r="I106" s="24"/>
      <c r="J106" s="24"/>
      <c r="K106" s="24"/>
      <c r="L106" s="24"/>
      <c r="M106" s="24"/>
      <c r="N106" s="24"/>
      <c r="O106" s="24"/>
      <c r="P106" s="24"/>
      <c r="Q106" s="24"/>
    </row>
    <row r="107" spans="1:17" x14ac:dyDescent="0.25">
      <c r="A107" s="24"/>
      <c r="B107" s="24"/>
      <c r="C107" s="24"/>
      <c r="D107" s="24"/>
      <c r="E107" s="24"/>
      <c r="F107" s="24"/>
      <c r="G107" s="24"/>
      <c r="H107" s="24"/>
      <c r="I107" s="24"/>
      <c r="J107" s="24"/>
      <c r="K107" s="24"/>
      <c r="L107" s="24"/>
      <c r="M107" s="24"/>
      <c r="N107" s="24"/>
      <c r="O107" s="24"/>
      <c r="P107" s="24"/>
      <c r="Q107" s="24"/>
    </row>
    <row r="108" spans="1:17" x14ac:dyDescent="0.25">
      <c r="A108" s="24"/>
      <c r="B108" s="24"/>
      <c r="C108" s="24"/>
      <c r="D108" s="24"/>
      <c r="E108" s="24"/>
      <c r="F108" s="24"/>
      <c r="G108" s="24"/>
      <c r="H108" s="24"/>
      <c r="I108" s="24"/>
      <c r="J108" s="24"/>
      <c r="K108" s="24"/>
      <c r="L108" s="24"/>
      <c r="M108" s="24"/>
      <c r="N108" s="24"/>
      <c r="O108" s="24"/>
      <c r="P108" s="24"/>
      <c r="Q108" s="24"/>
    </row>
    <row r="109" spans="1:17" x14ac:dyDescent="0.25">
      <c r="A109" s="24"/>
      <c r="B109" s="24"/>
      <c r="C109" s="24"/>
      <c r="D109" s="24"/>
      <c r="E109" s="24"/>
      <c r="F109" s="24"/>
      <c r="G109" s="24"/>
      <c r="H109" s="24"/>
      <c r="I109" s="24"/>
      <c r="J109" s="24"/>
      <c r="K109" s="24"/>
      <c r="L109" s="24"/>
      <c r="M109" s="24"/>
      <c r="N109" s="24"/>
      <c r="O109" s="24"/>
      <c r="P109" s="24"/>
      <c r="Q109" s="24"/>
    </row>
    <row r="110" spans="1:17" x14ac:dyDescent="0.25">
      <c r="A110" s="24"/>
      <c r="B110" s="24"/>
      <c r="C110" s="24"/>
      <c r="D110" s="24"/>
      <c r="E110" s="24"/>
      <c r="F110" s="24"/>
      <c r="G110" s="24"/>
      <c r="H110" s="24"/>
      <c r="I110" s="24"/>
      <c r="J110" s="24"/>
      <c r="K110" s="24"/>
      <c r="L110" s="24"/>
      <c r="M110" s="24"/>
      <c r="N110" s="24"/>
      <c r="O110" s="24"/>
      <c r="P110" s="24"/>
      <c r="Q110" s="24"/>
    </row>
    <row r="111" spans="1:17" x14ac:dyDescent="0.25">
      <c r="A111" s="24"/>
      <c r="B111" s="24"/>
      <c r="C111" s="24"/>
      <c r="D111" s="24"/>
      <c r="E111" s="24"/>
      <c r="F111" s="24"/>
      <c r="G111" s="24"/>
      <c r="H111" s="24"/>
      <c r="I111" s="24"/>
      <c r="J111" s="24"/>
      <c r="K111" s="24"/>
      <c r="L111" s="24"/>
      <c r="M111" s="24"/>
      <c r="N111" s="24"/>
      <c r="O111" s="24"/>
      <c r="P111" s="24"/>
      <c r="Q111" s="24"/>
    </row>
    <row r="112" spans="1:17" x14ac:dyDescent="0.25">
      <c r="A112" s="24"/>
      <c r="B112" s="24"/>
      <c r="C112" s="24"/>
      <c r="D112" s="24"/>
      <c r="E112" s="24"/>
      <c r="F112" s="24"/>
      <c r="G112" s="24"/>
      <c r="H112" s="24"/>
      <c r="I112" s="24"/>
      <c r="J112" s="24"/>
      <c r="K112" s="24"/>
      <c r="L112" s="24"/>
      <c r="M112" s="24"/>
      <c r="N112" s="24"/>
      <c r="O112" s="24"/>
      <c r="P112" s="24"/>
      <c r="Q112" s="24"/>
    </row>
    <row r="113" spans="1:17" x14ac:dyDescent="0.25">
      <c r="A113" s="24"/>
      <c r="B113" s="24"/>
      <c r="C113" s="24"/>
      <c r="D113" s="24"/>
      <c r="E113" s="24"/>
      <c r="F113" s="24"/>
      <c r="G113" s="24"/>
      <c r="H113" s="24"/>
      <c r="I113" s="24"/>
      <c r="J113" s="24"/>
      <c r="K113" s="24"/>
      <c r="L113" s="24"/>
      <c r="M113" s="24"/>
      <c r="N113" s="24"/>
      <c r="O113" s="24"/>
      <c r="P113" s="24"/>
      <c r="Q113" s="24"/>
    </row>
    <row r="114" spans="1:17" x14ac:dyDescent="0.25">
      <c r="A114" s="24"/>
      <c r="B114" s="24"/>
      <c r="C114" s="24"/>
      <c r="D114" s="24"/>
      <c r="E114" s="24"/>
      <c r="F114" s="24"/>
      <c r="G114" s="24"/>
      <c r="H114" s="24"/>
      <c r="I114" s="24"/>
      <c r="J114" s="24"/>
      <c r="K114" s="24"/>
      <c r="L114" s="24"/>
      <c r="M114" s="24"/>
      <c r="N114" s="24"/>
      <c r="O114" s="24"/>
      <c r="P114" s="24"/>
      <c r="Q114" s="24"/>
    </row>
    <row r="115" spans="1:17" x14ac:dyDescent="0.25">
      <c r="A115" s="24"/>
      <c r="B115" s="24"/>
      <c r="C115" s="24"/>
      <c r="D115" s="24"/>
      <c r="E115" s="24"/>
      <c r="F115" s="24"/>
      <c r="G115" s="24"/>
      <c r="H115" s="24"/>
      <c r="I115" s="24"/>
      <c r="J115" s="24"/>
      <c r="K115" s="24"/>
      <c r="L115" s="24"/>
      <c r="M115" s="24"/>
      <c r="N115" s="24"/>
      <c r="O115" s="24"/>
      <c r="P115" s="24"/>
      <c r="Q115" s="24"/>
    </row>
    <row r="116" spans="1:17" x14ac:dyDescent="0.25">
      <c r="A116" s="24"/>
      <c r="B116" s="24"/>
      <c r="C116" s="24"/>
      <c r="D116" s="24"/>
      <c r="E116" s="24"/>
      <c r="F116" s="24"/>
      <c r="G116" s="24"/>
      <c r="H116" s="24"/>
      <c r="I116" s="24"/>
      <c r="J116" s="24"/>
      <c r="K116" s="24"/>
      <c r="L116" s="24"/>
      <c r="M116" s="24"/>
      <c r="N116" s="24"/>
      <c r="O116" s="24"/>
      <c r="P116" s="24"/>
      <c r="Q116" s="24"/>
    </row>
    <row r="117" spans="1:17" x14ac:dyDescent="0.25">
      <c r="A117" s="24"/>
      <c r="B117" s="24"/>
      <c r="C117" s="24"/>
      <c r="D117" s="24"/>
      <c r="E117" s="24"/>
      <c r="F117" s="24"/>
      <c r="G117" s="24"/>
      <c r="H117" s="24"/>
      <c r="I117" s="24"/>
      <c r="J117" s="24"/>
      <c r="K117" s="24"/>
      <c r="L117" s="24"/>
      <c r="M117" s="24"/>
      <c r="N117" s="24"/>
      <c r="O117" s="24"/>
      <c r="P117" s="24"/>
      <c r="Q117" s="24"/>
    </row>
    <row r="118" spans="1:17" x14ac:dyDescent="0.25">
      <c r="A118" s="24"/>
      <c r="B118" s="24"/>
      <c r="C118" s="24"/>
      <c r="D118" s="24"/>
      <c r="E118" s="24"/>
      <c r="F118" s="24"/>
      <c r="G118" s="24"/>
      <c r="H118" s="24"/>
      <c r="I118" s="24"/>
      <c r="J118" s="24"/>
      <c r="K118" s="24"/>
      <c r="L118" s="24"/>
      <c r="M118" s="24"/>
      <c r="N118" s="24"/>
      <c r="O118" s="24"/>
      <c r="P118" s="24"/>
      <c r="Q118" s="24"/>
    </row>
    <row r="119" spans="1:17" x14ac:dyDescent="0.25">
      <c r="A119" s="24"/>
      <c r="B119" s="24"/>
      <c r="C119" s="24"/>
      <c r="D119" s="24"/>
      <c r="E119" s="24"/>
      <c r="F119" s="24"/>
      <c r="G119" s="24"/>
      <c r="H119" s="24"/>
      <c r="I119" s="24"/>
      <c r="J119" s="24"/>
      <c r="K119" s="24"/>
      <c r="L119" s="24"/>
      <c r="M119" s="24"/>
      <c r="N119" s="24"/>
      <c r="O119" s="24"/>
      <c r="P119" s="24"/>
      <c r="Q119" s="24"/>
    </row>
    <row r="120" spans="1:17" x14ac:dyDescent="0.25">
      <c r="A120" s="24"/>
      <c r="B120" s="24"/>
      <c r="C120" s="24"/>
      <c r="D120" s="24"/>
      <c r="E120" s="24"/>
      <c r="F120" s="24"/>
      <c r="G120" s="24"/>
      <c r="H120" s="24"/>
      <c r="I120" s="24"/>
      <c r="J120" s="24"/>
      <c r="K120" s="24"/>
      <c r="L120" s="24"/>
      <c r="M120" s="24"/>
      <c r="N120" s="24"/>
      <c r="O120" s="24"/>
      <c r="P120" s="24"/>
      <c r="Q120" s="24"/>
    </row>
    <row r="121" spans="1:17" x14ac:dyDescent="0.25">
      <c r="A121" s="24"/>
      <c r="B121" s="24"/>
      <c r="C121" s="24"/>
      <c r="D121" s="24"/>
      <c r="E121" s="24"/>
      <c r="F121" s="24"/>
      <c r="G121" s="24"/>
      <c r="H121" s="24"/>
      <c r="I121" s="24"/>
      <c r="J121" s="24"/>
      <c r="K121" s="24"/>
      <c r="L121" s="24"/>
      <c r="M121" s="24"/>
      <c r="N121" s="24"/>
      <c r="O121" s="24"/>
      <c r="P121" s="24"/>
      <c r="Q121" s="24"/>
    </row>
    <row r="122" spans="1:17" x14ac:dyDescent="0.25">
      <c r="A122" s="24"/>
      <c r="B122" s="24"/>
      <c r="C122" s="24"/>
      <c r="D122" s="24"/>
      <c r="E122" s="24"/>
      <c r="F122" s="24"/>
      <c r="G122" s="24"/>
      <c r="H122" s="24"/>
      <c r="I122" s="24"/>
      <c r="J122" s="24"/>
      <c r="K122" s="24"/>
      <c r="L122" s="24"/>
      <c r="M122" s="24"/>
      <c r="N122" s="24"/>
      <c r="O122" s="24"/>
      <c r="P122" s="24"/>
      <c r="Q122" s="24"/>
    </row>
    <row r="123" spans="1:17" x14ac:dyDescent="0.25">
      <c r="A123" s="24"/>
      <c r="B123" s="24"/>
      <c r="C123" s="24"/>
      <c r="D123" s="24"/>
      <c r="E123" s="24"/>
      <c r="F123" s="24"/>
      <c r="G123" s="24"/>
      <c r="H123" s="24"/>
      <c r="I123" s="24"/>
      <c r="J123" s="24"/>
      <c r="K123" s="24"/>
      <c r="L123" s="24"/>
      <c r="M123" s="24"/>
      <c r="N123" s="24"/>
      <c r="O123" s="24"/>
      <c r="P123" s="24"/>
      <c r="Q123" s="24"/>
    </row>
    <row r="124" spans="1:17" x14ac:dyDescent="0.25">
      <c r="A124" s="24"/>
      <c r="B124" s="24"/>
      <c r="C124" s="24"/>
      <c r="D124" s="24"/>
      <c r="E124" s="24"/>
      <c r="F124" s="24"/>
      <c r="G124" s="24"/>
      <c r="H124" s="24"/>
      <c r="I124" s="24"/>
      <c r="J124" s="24"/>
      <c r="K124" s="24"/>
      <c r="L124" s="24"/>
      <c r="M124" s="24"/>
      <c r="N124" s="24"/>
      <c r="O124" s="24"/>
      <c r="P124" s="24"/>
      <c r="Q124" s="24"/>
    </row>
    <row r="125" spans="1:17" x14ac:dyDescent="0.25">
      <c r="A125" s="24"/>
      <c r="B125" s="24"/>
      <c r="C125" s="24"/>
      <c r="D125" s="24"/>
      <c r="E125" s="24"/>
      <c r="F125" s="24"/>
      <c r="G125" s="24"/>
      <c r="H125" s="24"/>
      <c r="I125" s="24"/>
      <c r="J125" s="24"/>
      <c r="K125" s="24"/>
      <c r="L125" s="24"/>
      <c r="M125" s="24"/>
      <c r="N125" s="24"/>
      <c r="O125" s="24"/>
      <c r="P125" s="24"/>
      <c r="Q125" s="24"/>
    </row>
    <row r="126" spans="1:17" x14ac:dyDescent="0.25">
      <c r="A126" s="24"/>
      <c r="B126" s="24"/>
      <c r="C126" s="24"/>
      <c r="D126" s="24"/>
      <c r="E126" s="24"/>
      <c r="F126" s="24"/>
      <c r="G126" s="24"/>
      <c r="H126" s="24"/>
      <c r="I126" s="24"/>
      <c r="J126" s="24"/>
      <c r="K126" s="24"/>
      <c r="L126" s="24"/>
      <c r="M126" s="24"/>
      <c r="N126" s="24"/>
      <c r="O126" s="24"/>
      <c r="P126" s="24"/>
      <c r="Q126" s="24"/>
    </row>
    <row r="127" spans="1:17" x14ac:dyDescent="0.25">
      <c r="A127" s="24"/>
      <c r="B127" s="24"/>
      <c r="C127" s="24"/>
      <c r="D127" s="24"/>
      <c r="E127" s="24"/>
      <c r="F127" s="24"/>
      <c r="G127" s="24"/>
      <c r="H127" s="24"/>
      <c r="I127" s="24"/>
      <c r="J127" s="24"/>
      <c r="K127" s="24"/>
      <c r="L127" s="24"/>
      <c r="M127" s="24"/>
      <c r="N127" s="24"/>
      <c r="O127" s="24"/>
      <c r="P127" s="24"/>
      <c r="Q127" s="24"/>
    </row>
    <row r="128" spans="1:17" x14ac:dyDescent="0.25">
      <c r="A128" s="24"/>
      <c r="B128" s="24"/>
      <c r="C128" s="24"/>
      <c r="D128" s="24"/>
      <c r="E128" s="24"/>
      <c r="F128" s="24"/>
      <c r="G128" s="24"/>
      <c r="H128" s="24"/>
      <c r="I128" s="24"/>
      <c r="J128" s="24"/>
      <c r="K128" s="24"/>
      <c r="L128" s="24"/>
      <c r="M128" s="24"/>
      <c r="N128" s="24"/>
      <c r="O128" s="24"/>
      <c r="P128" s="24"/>
      <c r="Q128" s="24"/>
    </row>
    <row r="129" spans="1:17" x14ac:dyDescent="0.25">
      <c r="A129" s="24"/>
      <c r="B129" s="24"/>
      <c r="C129" s="24"/>
      <c r="D129" s="24"/>
      <c r="E129" s="24"/>
      <c r="F129" s="24"/>
      <c r="G129" s="24"/>
      <c r="H129" s="24"/>
      <c r="I129" s="24"/>
      <c r="J129" s="24"/>
      <c r="K129" s="24"/>
      <c r="L129" s="24"/>
      <c r="M129" s="24"/>
      <c r="N129" s="24"/>
      <c r="O129" s="24"/>
      <c r="P129" s="24"/>
      <c r="Q129" s="24"/>
    </row>
    <row r="130" spans="1:17" x14ac:dyDescent="0.25">
      <c r="A130" s="24"/>
      <c r="B130" s="24"/>
      <c r="C130" s="24"/>
      <c r="D130" s="24"/>
      <c r="E130" s="24"/>
      <c r="F130" s="24"/>
      <c r="G130" s="24"/>
      <c r="H130" s="24"/>
      <c r="I130" s="24"/>
      <c r="J130" s="24"/>
      <c r="K130" s="24"/>
      <c r="L130" s="24"/>
      <c r="M130" s="24"/>
      <c r="N130" s="24"/>
      <c r="O130" s="24"/>
      <c r="P130" s="24"/>
      <c r="Q130" s="24"/>
    </row>
    <row r="131" spans="1:17" x14ac:dyDescent="0.25">
      <c r="A131" s="24"/>
      <c r="B131" s="24"/>
      <c r="C131" s="24"/>
      <c r="D131" s="24"/>
      <c r="E131" s="24"/>
      <c r="F131" s="24"/>
      <c r="G131" s="24"/>
      <c r="H131" s="24"/>
      <c r="I131" s="24"/>
      <c r="J131" s="24"/>
      <c r="K131" s="24"/>
      <c r="L131" s="24"/>
      <c r="M131" s="24"/>
      <c r="N131" s="24"/>
      <c r="O131" s="24"/>
      <c r="P131" s="24"/>
      <c r="Q131" s="24"/>
    </row>
    <row r="132" spans="1:17" x14ac:dyDescent="0.25">
      <c r="A132" s="24"/>
      <c r="B132" s="24"/>
      <c r="C132" s="24"/>
      <c r="D132" s="24"/>
      <c r="E132" s="24"/>
      <c r="F132" s="24"/>
      <c r="G132" s="24"/>
      <c r="H132" s="24"/>
      <c r="I132" s="24"/>
      <c r="J132" s="24"/>
      <c r="K132" s="24"/>
      <c r="L132" s="24"/>
      <c r="M132" s="24"/>
      <c r="N132" s="24"/>
      <c r="O132" s="24"/>
      <c r="P132" s="24"/>
      <c r="Q132" s="24"/>
    </row>
    <row r="133" spans="1:17" x14ac:dyDescent="0.25">
      <c r="A133" s="24"/>
      <c r="B133" s="24"/>
      <c r="C133" s="24"/>
      <c r="D133" s="24"/>
      <c r="E133" s="24"/>
      <c r="F133" s="24"/>
      <c r="G133" s="24"/>
      <c r="H133" s="24"/>
      <c r="I133" s="24"/>
      <c r="J133" s="24"/>
      <c r="K133" s="24"/>
      <c r="L133" s="24"/>
      <c r="M133" s="24"/>
      <c r="N133" s="24"/>
      <c r="O133" s="24"/>
      <c r="P133" s="24"/>
      <c r="Q133" s="24"/>
    </row>
    <row r="134" spans="1:17" x14ac:dyDescent="0.25">
      <c r="A134" s="24"/>
      <c r="B134" s="24"/>
      <c r="C134" s="24"/>
      <c r="D134" s="24"/>
      <c r="E134" s="24"/>
      <c r="F134" s="24"/>
      <c r="G134" s="24"/>
      <c r="H134" s="24"/>
      <c r="I134" s="24"/>
      <c r="J134" s="24"/>
      <c r="K134" s="24"/>
      <c r="L134" s="24"/>
      <c r="M134" s="24"/>
      <c r="N134" s="24"/>
      <c r="O134" s="24"/>
      <c r="P134" s="24"/>
      <c r="Q134" s="24"/>
    </row>
    <row r="135" spans="1:17" x14ac:dyDescent="0.25">
      <c r="A135" s="24"/>
      <c r="B135" s="24"/>
      <c r="C135" s="24"/>
      <c r="D135" s="24"/>
      <c r="E135" s="24"/>
      <c r="F135" s="24"/>
      <c r="G135" s="24"/>
      <c r="H135" s="24"/>
      <c r="I135" s="24"/>
      <c r="J135" s="24"/>
      <c r="K135" s="24"/>
      <c r="L135" s="24"/>
      <c r="M135" s="24"/>
      <c r="N135" s="24"/>
      <c r="O135" s="24"/>
      <c r="P135" s="24"/>
      <c r="Q135" s="24"/>
    </row>
    <row r="136" spans="1:17" x14ac:dyDescent="0.25">
      <c r="A136" s="24"/>
      <c r="B136" s="24"/>
      <c r="C136" s="24"/>
      <c r="D136" s="24"/>
      <c r="E136" s="24"/>
      <c r="F136" s="24"/>
      <c r="G136" s="24"/>
      <c r="H136" s="24"/>
      <c r="I136" s="24"/>
      <c r="J136" s="24"/>
      <c r="K136" s="24"/>
      <c r="L136" s="24"/>
      <c r="M136" s="24"/>
      <c r="N136" s="24"/>
      <c r="O136" s="24"/>
      <c r="P136" s="24"/>
      <c r="Q136" s="24"/>
    </row>
    <row r="137" spans="1:17" x14ac:dyDescent="0.25">
      <c r="A137" s="24"/>
      <c r="B137" s="24"/>
      <c r="C137" s="24"/>
      <c r="D137" s="24"/>
      <c r="E137" s="24"/>
      <c r="F137" s="24"/>
      <c r="G137" s="24"/>
      <c r="H137" s="24"/>
      <c r="I137" s="24"/>
      <c r="J137" s="24"/>
      <c r="K137" s="24"/>
      <c r="L137" s="24"/>
      <c r="M137" s="24"/>
      <c r="N137" s="24"/>
      <c r="O137" s="24"/>
      <c r="P137" s="24"/>
      <c r="Q137" s="24"/>
    </row>
    <row r="138" spans="1:17" x14ac:dyDescent="0.25">
      <c r="A138" s="24"/>
      <c r="B138" s="24"/>
      <c r="C138" s="24"/>
      <c r="D138" s="24"/>
      <c r="E138" s="24"/>
      <c r="F138" s="24"/>
      <c r="G138" s="24"/>
      <c r="H138" s="24"/>
      <c r="I138" s="24"/>
      <c r="J138" s="24"/>
      <c r="K138" s="24"/>
      <c r="L138" s="24"/>
      <c r="M138" s="24"/>
      <c r="N138" s="24"/>
      <c r="O138" s="24"/>
      <c r="P138" s="24"/>
      <c r="Q138" s="24"/>
    </row>
    <row r="139" spans="1:17" x14ac:dyDescent="0.25">
      <c r="A139" s="24"/>
      <c r="B139" s="24"/>
      <c r="C139" s="24"/>
      <c r="D139" s="24"/>
      <c r="E139" s="24"/>
      <c r="F139" s="24"/>
      <c r="G139" s="24"/>
      <c r="H139" s="24"/>
      <c r="I139" s="24"/>
      <c r="J139" s="24"/>
      <c r="K139" s="24"/>
      <c r="L139" s="24"/>
      <c r="M139" s="24"/>
      <c r="N139" s="24"/>
      <c r="O139" s="24"/>
      <c r="P139" s="24"/>
      <c r="Q139" s="24"/>
    </row>
    <row r="140" spans="1:17" x14ac:dyDescent="0.25">
      <c r="A140" s="24"/>
      <c r="B140" s="24"/>
      <c r="C140" s="24"/>
      <c r="D140" s="24"/>
      <c r="E140" s="24"/>
      <c r="F140" s="24"/>
      <c r="G140" s="24"/>
      <c r="H140" s="24"/>
      <c r="I140" s="24"/>
      <c r="J140" s="24"/>
      <c r="K140" s="24"/>
      <c r="L140" s="24"/>
      <c r="M140" s="24"/>
      <c r="N140" s="24"/>
      <c r="O140" s="24"/>
      <c r="P140" s="24"/>
      <c r="Q140" s="24"/>
    </row>
    <row r="141" spans="1:17" x14ac:dyDescent="0.25">
      <c r="A141" s="24"/>
      <c r="B141" s="24"/>
      <c r="C141" s="24"/>
      <c r="D141" s="24"/>
      <c r="E141" s="24"/>
      <c r="F141" s="24"/>
      <c r="G141" s="24"/>
      <c r="H141" s="24"/>
      <c r="I141" s="24"/>
      <c r="J141" s="24"/>
      <c r="K141" s="24"/>
      <c r="L141" s="24"/>
      <c r="M141" s="24"/>
      <c r="N141" s="24"/>
      <c r="O141" s="24"/>
      <c r="P141" s="24"/>
      <c r="Q141" s="24"/>
    </row>
    <row r="142" spans="1:17" x14ac:dyDescent="0.25">
      <c r="A142" s="24"/>
      <c r="B142" s="24"/>
      <c r="C142" s="24"/>
      <c r="D142" s="24"/>
      <c r="E142" s="24"/>
      <c r="F142" s="24"/>
      <c r="G142" s="24"/>
      <c r="H142" s="24"/>
      <c r="I142" s="24"/>
      <c r="J142" s="24"/>
      <c r="K142" s="24"/>
      <c r="L142" s="24"/>
      <c r="M142" s="24"/>
      <c r="N142" s="24"/>
      <c r="O142" s="24"/>
      <c r="P142" s="24"/>
      <c r="Q142" s="24"/>
    </row>
    <row r="143" spans="1:17" x14ac:dyDescent="0.25">
      <c r="A143" s="24"/>
      <c r="B143" s="24"/>
      <c r="C143" s="24"/>
      <c r="D143" s="24"/>
      <c r="E143" s="24"/>
      <c r="F143" s="24"/>
      <c r="G143" s="24"/>
      <c r="H143" s="24"/>
      <c r="I143" s="24"/>
      <c r="J143" s="24"/>
      <c r="K143" s="24"/>
      <c r="L143" s="24"/>
      <c r="M143" s="24"/>
      <c r="N143" s="24"/>
      <c r="O143" s="24"/>
      <c r="P143" s="24"/>
      <c r="Q143" s="24"/>
    </row>
    <row r="144" spans="1:17" x14ac:dyDescent="0.25">
      <c r="A144" s="24"/>
      <c r="B144" s="24"/>
      <c r="C144" s="24"/>
      <c r="D144" s="24"/>
      <c r="E144" s="24"/>
      <c r="F144" s="24"/>
      <c r="G144" s="24"/>
      <c r="H144" s="24"/>
      <c r="I144" s="24"/>
      <c r="J144" s="24"/>
      <c r="K144" s="24"/>
      <c r="L144" s="24"/>
      <c r="M144" s="24"/>
      <c r="N144" s="24"/>
      <c r="O144" s="24"/>
      <c r="P144" s="24"/>
      <c r="Q144" s="24"/>
    </row>
    <row r="145" spans="1:17" x14ac:dyDescent="0.25">
      <c r="A145" s="24"/>
      <c r="B145" s="24"/>
      <c r="C145" s="24"/>
      <c r="D145" s="24"/>
      <c r="E145" s="24"/>
      <c r="F145" s="24"/>
      <c r="G145" s="24"/>
      <c r="H145" s="24"/>
      <c r="I145" s="24"/>
      <c r="J145" s="24"/>
      <c r="K145" s="24"/>
      <c r="L145" s="24"/>
      <c r="M145" s="24"/>
      <c r="N145" s="24"/>
      <c r="O145" s="24"/>
      <c r="P145" s="24"/>
      <c r="Q145" s="24"/>
    </row>
    <row r="146" spans="1:17" x14ac:dyDescent="0.25">
      <c r="A146" s="24"/>
      <c r="B146" s="24"/>
      <c r="C146" s="24"/>
      <c r="D146" s="24"/>
      <c r="E146" s="24"/>
      <c r="F146" s="24"/>
      <c r="G146" s="24"/>
      <c r="H146" s="24"/>
      <c r="I146" s="24"/>
      <c r="J146" s="24"/>
      <c r="K146" s="24"/>
      <c r="L146" s="24"/>
      <c r="M146" s="24"/>
      <c r="N146" s="24"/>
      <c r="O146" s="24"/>
      <c r="P146" s="24"/>
      <c r="Q146" s="24"/>
    </row>
    <row r="147" spans="1:17" x14ac:dyDescent="0.25">
      <c r="A147" s="24"/>
      <c r="B147" s="24"/>
      <c r="C147" s="24"/>
      <c r="D147" s="24"/>
      <c r="E147" s="24"/>
      <c r="F147" s="24"/>
      <c r="G147" s="24"/>
      <c r="H147" s="24"/>
      <c r="I147" s="24"/>
      <c r="J147" s="24"/>
      <c r="K147" s="24"/>
      <c r="L147" s="24"/>
      <c r="M147" s="24"/>
      <c r="N147" s="24"/>
      <c r="O147" s="24"/>
      <c r="P147" s="24"/>
      <c r="Q147" s="24"/>
    </row>
    <row r="148" spans="1:17" x14ac:dyDescent="0.25">
      <c r="A148" s="24"/>
      <c r="B148" s="24"/>
      <c r="C148" s="24"/>
      <c r="D148" s="24"/>
      <c r="E148" s="24"/>
      <c r="F148" s="24"/>
      <c r="G148" s="24"/>
      <c r="H148" s="24"/>
      <c r="I148" s="24"/>
      <c r="J148" s="24"/>
      <c r="K148" s="24"/>
      <c r="L148" s="24"/>
      <c r="M148" s="24"/>
      <c r="N148" s="24"/>
      <c r="O148" s="24"/>
      <c r="P148" s="24"/>
      <c r="Q148" s="24"/>
    </row>
    <row r="149" spans="1:17" x14ac:dyDescent="0.25">
      <c r="A149" s="24"/>
      <c r="B149" s="24"/>
      <c r="C149" s="24"/>
      <c r="D149" s="24"/>
      <c r="E149" s="24"/>
      <c r="F149" s="24"/>
      <c r="G149" s="24"/>
      <c r="H149" s="24"/>
      <c r="I149" s="24"/>
      <c r="J149" s="24"/>
      <c r="K149" s="24"/>
      <c r="L149" s="24"/>
      <c r="M149" s="24"/>
      <c r="N149" s="24"/>
      <c r="O149" s="24"/>
      <c r="P149" s="24"/>
      <c r="Q149" s="24"/>
    </row>
    <row r="150" spans="1:17" x14ac:dyDescent="0.25">
      <c r="A150" s="24"/>
      <c r="B150" s="24"/>
      <c r="C150" s="24"/>
      <c r="D150" s="24"/>
      <c r="E150" s="24"/>
      <c r="F150" s="24"/>
      <c r="G150" s="24"/>
      <c r="H150" s="24"/>
      <c r="I150" s="24"/>
      <c r="J150" s="24"/>
      <c r="K150" s="24"/>
      <c r="L150" s="24"/>
      <c r="M150" s="24"/>
      <c r="N150" s="24"/>
      <c r="O150" s="24"/>
      <c r="P150" s="24"/>
      <c r="Q150" s="24"/>
    </row>
    <row r="151" spans="1:17" x14ac:dyDescent="0.25">
      <c r="A151" s="24"/>
      <c r="B151" s="24"/>
      <c r="C151" s="24"/>
      <c r="D151" s="24"/>
      <c r="E151" s="24"/>
      <c r="F151" s="24"/>
      <c r="G151" s="24"/>
      <c r="H151" s="24"/>
      <c r="I151" s="24"/>
      <c r="J151" s="24"/>
      <c r="K151" s="24"/>
      <c r="L151" s="24"/>
      <c r="M151" s="24"/>
      <c r="N151" s="24"/>
      <c r="O151" s="24"/>
      <c r="P151" s="24"/>
      <c r="Q151" s="24"/>
    </row>
    <row r="152" spans="1:17" x14ac:dyDescent="0.25">
      <c r="A152" s="24"/>
      <c r="B152" s="24"/>
      <c r="C152" s="24"/>
      <c r="D152" s="24"/>
      <c r="E152" s="24"/>
      <c r="F152" s="24"/>
      <c r="G152" s="24"/>
      <c r="H152" s="24"/>
      <c r="I152" s="24"/>
      <c r="J152" s="24"/>
      <c r="K152" s="24"/>
      <c r="L152" s="24"/>
      <c r="M152" s="24"/>
      <c r="N152" s="24"/>
      <c r="O152" s="24"/>
      <c r="P152" s="24"/>
      <c r="Q152" s="24"/>
    </row>
    <row r="153" spans="1:17" x14ac:dyDescent="0.25">
      <c r="A153" s="24"/>
      <c r="B153" s="24"/>
      <c r="C153" s="24"/>
      <c r="D153" s="24"/>
      <c r="E153" s="24"/>
      <c r="F153" s="24"/>
      <c r="G153" s="24"/>
      <c r="H153" s="24"/>
      <c r="I153" s="24"/>
      <c r="J153" s="24"/>
      <c r="K153" s="24"/>
      <c r="L153" s="24"/>
      <c r="M153" s="24"/>
      <c r="N153" s="24"/>
      <c r="O153" s="24"/>
      <c r="P153" s="24"/>
      <c r="Q153" s="24"/>
    </row>
    <row r="154" spans="1:17" x14ac:dyDescent="0.25">
      <c r="A154" s="24"/>
      <c r="B154" s="24"/>
      <c r="C154" s="24"/>
      <c r="D154" s="24"/>
      <c r="E154" s="24"/>
      <c r="F154" s="24"/>
      <c r="G154" s="24"/>
      <c r="H154" s="24"/>
      <c r="I154" s="24"/>
      <c r="J154" s="24"/>
      <c r="K154" s="24"/>
      <c r="L154" s="24"/>
      <c r="M154" s="24"/>
      <c r="N154" s="24"/>
      <c r="O154" s="24"/>
      <c r="P154" s="24"/>
      <c r="Q154" s="24"/>
    </row>
    <row r="155" spans="1:17" x14ac:dyDescent="0.25">
      <c r="A155" s="24"/>
      <c r="B155" s="24"/>
      <c r="C155" s="24"/>
      <c r="D155" s="24"/>
      <c r="E155" s="24"/>
      <c r="F155" s="24"/>
      <c r="G155" s="24"/>
      <c r="H155" s="24"/>
      <c r="I155" s="24"/>
      <c r="J155" s="24"/>
      <c r="K155" s="24"/>
      <c r="L155" s="24"/>
      <c r="M155" s="24"/>
      <c r="N155" s="24"/>
      <c r="O155" s="24"/>
      <c r="P155" s="24"/>
      <c r="Q155" s="24"/>
    </row>
    <row r="156" spans="1:17" x14ac:dyDescent="0.25">
      <c r="A156" s="24"/>
      <c r="B156" s="24"/>
      <c r="C156" s="24"/>
      <c r="D156" s="24"/>
      <c r="E156" s="24"/>
      <c r="F156" s="24"/>
      <c r="G156" s="24"/>
      <c r="H156" s="24"/>
      <c r="I156" s="24"/>
      <c r="J156" s="24"/>
      <c r="K156" s="24"/>
      <c r="L156" s="24"/>
      <c r="M156" s="24"/>
      <c r="N156" s="24"/>
      <c r="O156" s="24"/>
      <c r="P156" s="24"/>
      <c r="Q156" s="24"/>
    </row>
    <row r="157" spans="1:17" x14ac:dyDescent="0.25">
      <c r="A157" s="24"/>
      <c r="B157" s="24"/>
      <c r="C157" s="24"/>
      <c r="D157" s="24"/>
      <c r="E157" s="24"/>
      <c r="F157" s="24"/>
      <c r="G157" s="24"/>
      <c r="H157" s="24"/>
      <c r="I157" s="24"/>
      <c r="J157" s="24"/>
      <c r="K157" s="24"/>
      <c r="L157" s="24"/>
      <c r="M157" s="24"/>
      <c r="N157" s="24"/>
      <c r="O157" s="24"/>
      <c r="P157" s="24"/>
      <c r="Q157" s="24"/>
    </row>
    <row r="158" spans="1:17" x14ac:dyDescent="0.25">
      <c r="A158" s="24"/>
      <c r="B158" s="24"/>
      <c r="C158" s="24"/>
      <c r="D158" s="24"/>
      <c r="E158" s="24"/>
      <c r="F158" s="24"/>
      <c r="G158" s="24"/>
      <c r="H158" s="24"/>
      <c r="I158" s="24"/>
      <c r="J158" s="24"/>
      <c r="K158" s="24"/>
      <c r="L158" s="24"/>
      <c r="M158" s="24"/>
      <c r="N158" s="24"/>
      <c r="O158" s="24"/>
      <c r="P158" s="24"/>
      <c r="Q158" s="24"/>
    </row>
    <row r="159" spans="1:17" x14ac:dyDescent="0.25">
      <c r="A159" s="24"/>
      <c r="B159" s="24"/>
      <c r="C159" s="24"/>
      <c r="D159" s="24"/>
      <c r="E159" s="24"/>
      <c r="F159" s="24"/>
      <c r="G159" s="24"/>
      <c r="H159" s="24"/>
      <c r="I159" s="24"/>
      <c r="J159" s="24"/>
      <c r="K159" s="24"/>
      <c r="L159" s="24"/>
      <c r="M159" s="24"/>
      <c r="N159" s="24"/>
      <c r="O159" s="24"/>
      <c r="P159" s="24"/>
      <c r="Q159" s="24"/>
    </row>
    <row r="160" spans="1:17" x14ac:dyDescent="0.25">
      <c r="A160" s="24"/>
      <c r="B160" s="24"/>
      <c r="C160" s="24"/>
      <c r="D160" s="24"/>
      <c r="E160" s="24"/>
      <c r="F160" s="24"/>
      <c r="G160" s="24"/>
      <c r="H160" s="24"/>
      <c r="I160" s="24"/>
      <c r="J160" s="24"/>
      <c r="K160" s="24"/>
      <c r="L160" s="24"/>
      <c r="M160" s="24"/>
      <c r="N160" s="24"/>
      <c r="O160" s="24"/>
      <c r="P160" s="24"/>
      <c r="Q160" s="24"/>
    </row>
    <row r="161" spans="1:17" x14ac:dyDescent="0.25">
      <c r="A161" s="24"/>
      <c r="B161" s="24"/>
      <c r="C161" s="24"/>
      <c r="D161" s="24"/>
      <c r="E161" s="24"/>
      <c r="F161" s="24"/>
      <c r="G161" s="24"/>
      <c r="H161" s="24"/>
      <c r="I161" s="24"/>
      <c r="J161" s="24"/>
      <c r="K161" s="24"/>
      <c r="L161" s="24"/>
      <c r="M161" s="24"/>
      <c r="N161" s="24"/>
      <c r="O161" s="24"/>
      <c r="P161" s="24"/>
      <c r="Q161" s="24"/>
    </row>
    <row r="162" spans="1:17" x14ac:dyDescent="0.25">
      <c r="A162" s="24"/>
      <c r="B162" s="24"/>
      <c r="C162" s="24"/>
      <c r="D162" s="24"/>
      <c r="E162" s="24"/>
      <c r="F162" s="24"/>
      <c r="G162" s="24"/>
      <c r="H162" s="24"/>
      <c r="I162" s="24"/>
      <c r="J162" s="24"/>
      <c r="K162" s="24"/>
      <c r="L162" s="24"/>
      <c r="M162" s="24"/>
      <c r="N162" s="24"/>
      <c r="O162" s="24"/>
      <c r="P162" s="24"/>
      <c r="Q162" s="24"/>
    </row>
    <row r="163" spans="1:17" x14ac:dyDescent="0.25">
      <c r="A163" s="24"/>
      <c r="B163" s="24"/>
      <c r="C163" s="24"/>
      <c r="D163" s="24"/>
      <c r="E163" s="24"/>
      <c r="F163" s="24"/>
      <c r="G163" s="24"/>
      <c r="H163" s="24"/>
      <c r="I163" s="24"/>
      <c r="J163" s="24"/>
      <c r="K163" s="24"/>
      <c r="L163" s="24"/>
      <c r="M163" s="24"/>
      <c r="N163" s="24"/>
      <c r="O163" s="24"/>
      <c r="P163" s="24"/>
      <c r="Q163" s="24"/>
    </row>
    <row r="164" spans="1:17" x14ac:dyDescent="0.25">
      <c r="A164" s="24"/>
      <c r="B164" s="24"/>
      <c r="C164" s="24"/>
      <c r="D164" s="24"/>
      <c r="E164" s="24"/>
      <c r="F164" s="24"/>
      <c r="G164" s="24"/>
      <c r="H164" s="24"/>
      <c r="I164" s="24"/>
      <c r="J164" s="24"/>
      <c r="K164" s="24"/>
      <c r="L164" s="24"/>
      <c r="M164" s="24"/>
      <c r="N164" s="24"/>
      <c r="O164" s="24"/>
      <c r="P164" s="24"/>
      <c r="Q164" s="24"/>
    </row>
    <row r="165" spans="1:17" x14ac:dyDescent="0.25">
      <c r="A165" s="24"/>
      <c r="B165" s="24"/>
      <c r="C165" s="24"/>
      <c r="D165" s="24"/>
      <c r="E165" s="24"/>
      <c r="F165" s="24"/>
      <c r="G165" s="24"/>
      <c r="H165" s="24"/>
      <c r="I165" s="24"/>
      <c r="J165" s="24"/>
      <c r="K165" s="24"/>
      <c r="L165" s="24"/>
      <c r="M165" s="24"/>
      <c r="N165" s="24"/>
      <c r="O165" s="24"/>
      <c r="P165" s="24"/>
      <c r="Q165" s="24"/>
    </row>
    <row r="166" spans="1:17" x14ac:dyDescent="0.25">
      <c r="A166" s="24"/>
      <c r="B166" s="24"/>
      <c r="C166" s="24"/>
      <c r="D166" s="24"/>
      <c r="E166" s="24"/>
      <c r="F166" s="24"/>
      <c r="G166" s="24"/>
      <c r="H166" s="24"/>
      <c r="I166" s="24"/>
      <c r="J166" s="24"/>
      <c r="K166" s="24"/>
      <c r="L166" s="24"/>
      <c r="M166" s="24"/>
      <c r="N166" s="24"/>
      <c r="O166" s="24"/>
      <c r="P166" s="24"/>
      <c r="Q166" s="24"/>
    </row>
    <row r="167" spans="1:17" x14ac:dyDescent="0.25">
      <c r="A167" s="24"/>
      <c r="B167" s="24"/>
      <c r="C167" s="24"/>
      <c r="D167" s="24"/>
      <c r="E167" s="24"/>
      <c r="F167" s="24"/>
      <c r="G167" s="24"/>
      <c r="H167" s="24"/>
      <c r="I167" s="24"/>
      <c r="J167" s="24"/>
      <c r="K167" s="24"/>
      <c r="L167" s="24"/>
      <c r="M167" s="24"/>
      <c r="N167" s="24"/>
      <c r="O167" s="24"/>
      <c r="P167" s="24"/>
      <c r="Q167" s="24"/>
    </row>
    <row r="168" spans="1:17" x14ac:dyDescent="0.25">
      <c r="A168" s="24"/>
      <c r="B168" s="24"/>
      <c r="C168" s="24"/>
      <c r="D168" s="24"/>
      <c r="E168" s="24"/>
      <c r="F168" s="24"/>
      <c r="G168" s="24"/>
      <c r="H168" s="24"/>
      <c r="I168" s="24"/>
      <c r="J168" s="24"/>
      <c r="K168" s="24"/>
      <c r="L168" s="24"/>
      <c r="M168" s="24"/>
      <c r="N168" s="24"/>
      <c r="O168" s="24"/>
      <c r="P168" s="24"/>
      <c r="Q168" s="24"/>
    </row>
    <row r="169" spans="1:17" x14ac:dyDescent="0.25">
      <c r="A169" s="24"/>
      <c r="B169" s="24"/>
      <c r="C169" s="24"/>
      <c r="D169" s="24"/>
      <c r="E169" s="24"/>
      <c r="F169" s="24"/>
      <c r="G169" s="24"/>
      <c r="H169" s="24"/>
      <c r="I169" s="24"/>
      <c r="J169" s="24"/>
      <c r="K169" s="24"/>
      <c r="L169" s="24"/>
      <c r="M169" s="24"/>
      <c r="N169" s="24"/>
      <c r="O169" s="24"/>
      <c r="P169" s="24"/>
      <c r="Q169" s="24"/>
    </row>
    <row r="170" spans="1:17" x14ac:dyDescent="0.25">
      <c r="A170" s="24"/>
      <c r="B170" s="24"/>
      <c r="C170" s="24"/>
      <c r="D170" s="24"/>
      <c r="E170" s="24"/>
      <c r="F170" s="24"/>
      <c r="G170" s="24"/>
      <c r="H170" s="24"/>
      <c r="I170" s="24"/>
      <c r="J170" s="24"/>
      <c r="K170" s="24"/>
      <c r="L170" s="24"/>
      <c r="M170" s="24"/>
      <c r="N170" s="24"/>
      <c r="O170" s="24"/>
      <c r="P170" s="24"/>
      <c r="Q170" s="24"/>
    </row>
    <row r="171" spans="1:17" x14ac:dyDescent="0.25">
      <c r="A171" s="24"/>
      <c r="B171" s="24"/>
      <c r="C171" s="24"/>
      <c r="D171" s="24"/>
      <c r="E171" s="24"/>
      <c r="F171" s="24"/>
      <c r="G171" s="24"/>
      <c r="H171" s="24"/>
      <c r="I171" s="24"/>
      <c r="J171" s="24"/>
      <c r="K171" s="24"/>
      <c r="L171" s="24"/>
      <c r="M171" s="24"/>
      <c r="N171" s="24"/>
      <c r="O171" s="24"/>
      <c r="P171" s="24"/>
      <c r="Q171" s="24"/>
    </row>
    <row r="172" spans="1:17" x14ac:dyDescent="0.25">
      <c r="A172" s="24"/>
      <c r="B172" s="24"/>
      <c r="C172" s="24"/>
      <c r="D172" s="24"/>
      <c r="E172" s="24"/>
      <c r="F172" s="24"/>
      <c r="G172" s="24"/>
      <c r="H172" s="24"/>
      <c r="I172" s="24"/>
      <c r="J172" s="24"/>
      <c r="K172" s="24"/>
      <c r="L172" s="24"/>
      <c r="M172" s="24"/>
      <c r="N172" s="24"/>
      <c r="O172" s="24"/>
      <c r="P172" s="24"/>
      <c r="Q172" s="24"/>
    </row>
    <row r="173" spans="1:17" x14ac:dyDescent="0.25">
      <c r="A173" s="24"/>
      <c r="B173" s="24"/>
      <c r="C173" s="24"/>
      <c r="D173" s="24"/>
      <c r="E173" s="24"/>
      <c r="F173" s="24"/>
      <c r="G173" s="24"/>
      <c r="H173" s="24"/>
      <c r="I173" s="24"/>
      <c r="J173" s="24"/>
      <c r="K173" s="24"/>
      <c r="L173" s="24"/>
      <c r="M173" s="24"/>
      <c r="N173" s="24"/>
      <c r="O173" s="24"/>
      <c r="P173" s="24"/>
      <c r="Q173" s="24"/>
    </row>
    <row r="174" spans="1:17" x14ac:dyDescent="0.25">
      <c r="A174" s="24"/>
      <c r="B174" s="24"/>
      <c r="C174" s="24"/>
      <c r="D174" s="24"/>
      <c r="E174" s="24"/>
      <c r="F174" s="24"/>
      <c r="G174" s="24"/>
      <c r="H174" s="24"/>
      <c r="I174" s="24"/>
      <c r="J174" s="24"/>
      <c r="K174" s="24"/>
      <c r="L174" s="24"/>
      <c r="M174" s="24"/>
      <c r="N174" s="24"/>
      <c r="O174" s="24"/>
      <c r="P174" s="24"/>
      <c r="Q174" s="24"/>
    </row>
    <row r="175" spans="1:17" x14ac:dyDescent="0.25">
      <c r="A175" s="24"/>
      <c r="B175" s="24"/>
      <c r="C175" s="24"/>
      <c r="D175" s="24"/>
      <c r="E175" s="24"/>
      <c r="F175" s="24"/>
      <c r="G175" s="24"/>
      <c r="H175" s="24"/>
      <c r="I175" s="24"/>
      <c r="J175" s="24"/>
      <c r="K175" s="24"/>
      <c r="L175" s="24"/>
      <c r="M175" s="24"/>
      <c r="N175" s="24"/>
      <c r="O175" s="24"/>
      <c r="P175" s="24"/>
      <c r="Q175" s="24"/>
    </row>
    <row r="176" spans="1:17" x14ac:dyDescent="0.25">
      <c r="A176" s="24"/>
      <c r="B176" s="24"/>
      <c r="C176" s="24"/>
      <c r="D176" s="24"/>
      <c r="E176" s="24"/>
      <c r="F176" s="24"/>
      <c r="G176" s="24"/>
      <c r="H176" s="24"/>
      <c r="I176" s="24"/>
      <c r="J176" s="24"/>
      <c r="K176" s="24"/>
      <c r="L176" s="24"/>
      <c r="M176" s="24"/>
      <c r="N176" s="24"/>
      <c r="O176" s="24"/>
      <c r="P176" s="24"/>
      <c r="Q176" s="24"/>
    </row>
    <row r="177" spans="1:17" x14ac:dyDescent="0.25">
      <c r="A177" s="24"/>
      <c r="B177" s="24"/>
      <c r="C177" s="24"/>
      <c r="D177" s="24"/>
      <c r="E177" s="24"/>
      <c r="F177" s="24"/>
      <c r="G177" s="24"/>
      <c r="H177" s="24"/>
      <c r="I177" s="24"/>
      <c r="J177" s="24"/>
      <c r="K177" s="24"/>
      <c r="L177" s="24"/>
      <c r="M177" s="24"/>
      <c r="N177" s="24"/>
      <c r="O177" s="24"/>
      <c r="P177" s="24"/>
      <c r="Q177" s="24"/>
    </row>
    <row r="178" spans="1:17" x14ac:dyDescent="0.25">
      <c r="A178" s="24"/>
      <c r="B178" s="24"/>
      <c r="C178" s="24"/>
      <c r="D178" s="24"/>
      <c r="E178" s="24"/>
      <c r="F178" s="24"/>
      <c r="G178" s="24"/>
      <c r="H178" s="24"/>
      <c r="I178" s="24"/>
      <c r="J178" s="24"/>
      <c r="K178" s="24"/>
      <c r="L178" s="24"/>
      <c r="M178" s="24"/>
      <c r="N178" s="24"/>
      <c r="O178" s="24"/>
      <c r="P178" s="24"/>
      <c r="Q178" s="24"/>
    </row>
    <row r="179" spans="1:17" x14ac:dyDescent="0.25">
      <c r="A179" s="24"/>
      <c r="B179" s="24"/>
      <c r="C179" s="24"/>
      <c r="D179" s="24"/>
      <c r="E179" s="24"/>
      <c r="F179" s="24"/>
      <c r="G179" s="24"/>
      <c r="H179" s="24"/>
      <c r="I179" s="24"/>
      <c r="J179" s="24"/>
      <c r="K179" s="24"/>
      <c r="L179" s="24"/>
      <c r="M179" s="24"/>
      <c r="N179" s="24"/>
      <c r="O179" s="24"/>
      <c r="P179" s="24"/>
      <c r="Q179" s="24"/>
    </row>
    <row r="180" spans="1:17" x14ac:dyDescent="0.25">
      <c r="A180" s="24"/>
      <c r="B180" s="24"/>
      <c r="C180" s="24"/>
      <c r="D180" s="24"/>
      <c r="E180" s="24"/>
      <c r="F180" s="24"/>
      <c r="G180" s="24"/>
      <c r="H180" s="24"/>
      <c r="I180" s="24"/>
      <c r="J180" s="24"/>
      <c r="K180" s="24"/>
      <c r="L180" s="24"/>
      <c r="M180" s="24"/>
      <c r="N180" s="24"/>
      <c r="O180" s="24"/>
      <c r="P180" s="24"/>
      <c r="Q180" s="24"/>
    </row>
    <row r="181" spans="1:17" x14ac:dyDescent="0.25">
      <c r="A181" s="24"/>
      <c r="B181" s="24"/>
      <c r="C181" s="24"/>
      <c r="D181" s="24"/>
      <c r="E181" s="24"/>
      <c r="F181" s="24"/>
      <c r="G181" s="24"/>
      <c r="H181" s="24"/>
      <c r="I181" s="24"/>
      <c r="J181" s="24"/>
      <c r="K181" s="24"/>
      <c r="L181" s="24"/>
      <c r="M181" s="24"/>
      <c r="N181" s="24"/>
      <c r="O181" s="24"/>
      <c r="P181" s="24"/>
      <c r="Q181" s="24"/>
    </row>
    <row r="182" spans="1:17" x14ac:dyDescent="0.25">
      <c r="A182" s="24"/>
      <c r="B182" s="24"/>
      <c r="C182" s="24"/>
      <c r="D182" s="24"/>
      <c r="E182" s="24"/>
      <c r="F182" s="24"/>
      <c r="G182" s="24"/>
      <c r="H182" s="24"/>
      <c r="I182" s="24"/>
      <c r="J182" s="24"/>
      <c r="K182" s="24"/>
      <c r="L182" s="24"/>
      <c r="M182" s="24"/>
      <c r="N182" s="24"/>
      <c r="O182" s="24"/>
      <c r="P182" s="24"/>
      <c r="Q182" s="24"/>
    </row>
    <row r="183" spans="1:17" x14ac:dyDescent="0.25">
      <c r="A183" s="24"/>
      <c r="B183" s="24"/>
      <c r="C183" s="24"/>
      <c r="D183" s="24"/>
      <c r="E183" s="24"/>
      <c r="F183" s="24"/>
      <c r="G183" s="24"/>
      <c r="H183" s="24"/>
      <c r="I183" s="24"/>
      <c r="J183" s="24"/>
      <c r="K183" s="24"/>
      <c r="L183" s="24"/>
      <c r="M183" s="24"/>
      <c r="N183" s="24"/>
      <c r="O183" s="24"/>
      <c r="P183" s="24"/>
      <c r="Q183" s="24"/>
    </row>
    <row r="184" spans="1:17" x14ac:dyDescent="0.25">
      <c r="A184" s="24"/>
      <c r="B184" s="24"/>
      <c r="C184" s="24"/>
      <c r="D184" s="24"/>
      <c r="E184" s="24"/>
      <c r="F184" s="24"/>
      <c r="G184" s="24"/>
      <c r="H184" s="24"/>
      <c r="I184" s="24"/>
      <c r="J184" s="24"/>
      <c r="K184" s="24"/>
      <c r="L184" s="24"/>
      <c r="M184" s="24"/>
      <c r="N184" s="24"/>
      <c r="O184" s="24"/>
      <c r="P184" s="24"/>
      <c r="Q184" s="24"/>
    </row>
    <row r="185" spans="1:17" x14ac:dyDescent="0.25">
      <c r="A185" s="24"/>
      <c r="B185" s="24"/>
      <c r="C185" s="24"/>
      <c r="D185" s="24"/>
      <c r="E185" s="24"/>
      <c r="F185" s="24"/>
      <c r="G185" s="24"/>
      <c r="H185" s="24"/>
      <c r="I185" s="24"/>
      <c r="J185" s="24"/>
      <c r="K185" s="24"/>
      <c r="L185" s="24"/>
      <c r="M185" s="24"/>
      <c r="N185" s="24"/>
      <c r="O185" s="24"/>
      <c r="P185" s="24"/>
      <c r="Q185" s="24"/>
    </row>
    <row r="186" spans="1:17" x14ac:dyDescent="0.25">
      <c r="A186" s="24"/>
      <c r="B186" s="24"/>
      <c r="C186" s="24"/>
      <c r="D186" s="24"/>
      <c r="E186" s="24"/>
      <c r="F186" s="24"/>
      <c r="G186" s="24"/>
      <c r="H186" s="24"/>
      <c r="I186" s="24"/>
      <c r="J186" s="24"/>
      <c r="K186" s="24"/>
      <c r="L186" s="24"/>
      <c r="M186" s="24"/>
      <c r="N186" s="24"/>
      <c r="O186" s="24"/>
      <c r="P186" s="24"/>
      <c r="Q186" s="24"/>
    </row>
    <row r="187" spans="1:17" x14ac:dyDescent="0.25">
      <c r="A187" s="24"/>
      <c r="B187" s="24"/>
      <c r="C187" s="24"/>
      <c r="D187" s="24"/>
      <c r="E187" s="24"/>
      <c r="F187" s="24"/>
      <c r="G187" s="24"/>
      <c r="H187" s="24"/>
      <c r="I187" s="24"/>
      <c r="J187" s="24"/>
      <c r="K187" s="24"/>
      <c r="L187" s="24"/>
      <c r="M187" s="24"/>
      <c r="N187" s="24"/>
      <c r="O187" s="24"/>
      <c r="P187" s="24"/>
      <c r="Q187" s="24"/>
    </row>
    <row r="188" spans="1:17" x14ac:dyDescent="0.25">
      <c r="A188" s="24"/>
      <c r="B188" s="24"/>
      <c r="C188" s="24"/>
      <c r="D188" s="24"/>
      <c r="E188" s="24"/>
      <c r="F188" s="24"/>
      <c r="G188" s="24"/>
      <c r="H188" s="24"/>
      <c r="I188" s="24"/>
      <c r="J188" s="24"/>
      <c r="K188" s="24"/>
      <c r="L188" s="24"/>
      <c r="M188" s="24"/>
      <c r="N188" s="24"/>
      <c r="O188" s="24"/>
      <c r="P188" s="24"/>
      <c r="Q188" s="24"/>
    </row>
    <row r="189" spans="1:17" x14ac:dyDescent="0.25">
      <c r="A189" s="24"/>
      <c r="B189" s="24"/>
      <c r="C189" s="24"/>
      <c r="D189" s="24"/>
      <c r="E189" s="24"/>
      <c r="F189" s="24"/>
      <c r="G189" s="24"/>
      <c r="H189" s="24"/>
      <c r="I189" s="24"/>
      <c r="J189" s="24"/>
      <c r="K189" s="24"/>
      <c r="L189" s="24"/>
      <c r="M189" s="24"/>
      <c r="N189" s="24"/>
      <c r="O189" s="24"/>
      <c r="P189" s="24"/>
      <c r="Q189" s="24"/>
    </row>
    <row r="190" spans="1:17" x14ac:dyDescent="0.25">
      <c r="A190" s="24"/>
      <c r="B190" s="24"/>
      <c r="C190" s="24"/>
      <c r="D190" s="24"/>
      <c r="E190" s="24"/>
      <c r="F190" s="24"/>
      <c r="G190" s="24"/>
      <c r="H190" s="24"/>
      <c r="I190" s="24"/>
      <c r="J190" s="24"/>
      <c r="K190" s="24"/>
      <c r="L190" s="24"/>
      <c r="M190" s="24"/>
      <c r="N190" s="24"/>
      <c r="O190" s="24"/>
      <c r="P190" s="24"/>
      <c r="Q190" s="24"/>
    </row>
    <row r="191" spans="1:17" x14ac:dyDescent="0.25">
      <c r="A191" s="24"/>
      <c r="B191" s="24"/>
      <c r="C191" s="24"/>
      <c r="D191" s="24"/>
      <c r="E191" s="24"/>
      <c r="F191" s="24"/>
      <c r="G191" s="24"/>
      <c r="H191" s="24"/>
      <c r="I191" s="24"/>
      <c r="J191" s="24"/>
      <c r="K191" s="24"/>
      <c r="L191" s="24"/>
      <c r="M191" s="24"/>
      <c r="N191" s="24"/>
      <c r="O191" s="24"/>
      <c r="P191" s="24"/>
      <c r="Q191" s="24"/>
    </row>
    <row r="192" spans="1:17" x14ac:dyDescent="0.25">
      <c r="A192" s="24"/>
      <c r="B192" s="24"/>
      <c r="C192" s="24"/>
      <c r="D192" s="24"/>
      <c r="E192" s="24"/>
      <c r="F192" s="24"/>
      <c r="G192" s="24"/>
      <c r="H192" s="24"/>
      <c r="I192" s="24"/>
      <c r="J192" s="24"/>
      <c r="K192" s="24"/>
      <c r="L192" s="24"/>
      <c r="M192" s="24"/>
      <c r="N192" s="24"/>
      <c r="O192" s="24"/>
      <c r="P192" s="24"/>
      <c r="Q192" s="24"/>
    </row>
    <row r="193" spans="1:17" x14ac:dyDescent="0.25">
      <c r="A193" s="24"/>
      <c r="B193" s="24"/>
      <c r="C193" s="24"/>
      <c r="D193" s="24"/>
      <c r="E193" s="24"/>
      <c r="F193" s="24"/>
      <c r="G193" s="24"/>
      <c r="H193" s="24"/>
      <c r="I193" s="24"/>
      <c r="J193" s="24"/>
      <c r="K193" s="24"/>
      <c r="L193" s="24"/>
      <c r="M193" s="24"/>
      <c r="N193" s="24"/>
      <c r="O193" s="24"/>
      <c r="P193" s="24"/>
      <c r="Q193" s="24"/>
    </row>
    <row r="194" spans="1:17" x14ac:dyDescent="0.25">
      <c r="A194" s="24"/>
      <c r="B194" s="24"/>
      <c r="C194" s="24"/>
      <c r="D194" s="24"/>
      <c r="E194" s="24"/>
      <c r="F194" s="24"/>
      <c r="G194" s="24"/>
      <c r="H194" s="24"/>
      <c r="I194" s="24"/>
      <c r="J194" s="24"/>
      <c r="K194" s="24"/>
      <c r="L194" s="24"/>
      <c r="M194" s="24"/>
      <c r="N194" s="24"/>
      <c r="O194" s="24"/>
      <c r="P194" s="24"/>
      <c r="Q194" s="24"/>
    </row>
  </sheetData>
  <mergeCells count="7">
    <mergeCell ref="A46:Q46"/>
    <mergeCell ref="A37:C37"/>
    <mergeCell ref="A6:Q6"/>
    <mergeCell ref="A8:Q8"/>
    <mergeCell ref="A11:Q11"/>
    <mergeCell ref="A41:Q41"/>
    <mergeCell ref="A43:Q43"/>
  </mergeCells>
  <conditionalFormatting sqref="R18:R33">
    <cfRule type="dataBar" priority="1">
      <dataBar>
        <cfvo type="min"/>
        <cfvo type="max"/>
        <color rgb="FF638EC6"/>
      </dataBar>
      <extLst>
        <ext xmlns:x14="http://schemas.microsoft.com/office/spreadsheetml/2009/9/main" uri="{B025F937-C7B1-47D3-B67F-A62EFF666E3E}">
          <x14:id>{2A893742-89E5-4159-99CE-9E5651E8E18C}</x14:id>
        </ext>
      </extLst>
    </cfRule>
  </conditionalFormatting>
  <pageMargins left="0.7" right="0.7" top="0.78740157499999996" bottom="0.78740157499999996"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2A893742-89E5-4159-99CE-9E5651E8E18C}">
            <x14:dataBar minLength="0" maxLength="100" gradient="0">
              <x14:cfvo type="autoMin"/>
              <x14:cfvo type="autoMax"/>
              <x14:negativeFillColor rgb="FFFF0000"/>
              <x14:axisColor rgb="FF000000"/>
            </x14:dataBar>
          </x14:cfRule>
          <xm:sqref>R18:R33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Diagramme</vt:lpstr>
      </vt:variant>
      <vt:variant>
        <vt:i4>2</vt:i4>
      </vt:variant>
    </vt:vector>
  </HeadingPairs>
  <TitlesOfParts>
    <vt:vector size="3" baseType="lpstr">
      <vt:lpstr>TAB_6_3_6</vt:lpstr>
      <vt:lpstr>D_6_3_6_Gesamtertrag</vt:lpstr>
      <vt:lpstr>D_6_3_6_Grenzertrag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Leopold.KIRNER</dc:creator>
  <cp:lastModifiedBy>Schule</cp:lastModifiedBy>
  <dcterms:created xsi:type="dcterms:W3CDTF">2012-07-17T09:08:35Z</dcterms:created>
  <dcterms:modified xsi:type="dcterms:W3CDTF">2016-10-07T17:20:27Z</dcterms:modified>
</cp:coreProperties>
</file>