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ex\Dropbox\Meister 2016\aaa-Einheitenplanung\aab-Kostentheorie\"/>
    </mc:Choice>
  </mc:AlternateContent>
  <bookViews>
    <workbookView xWindow="0" yWindow="0" windowWidth="20490" windowHeight="7305" tabRatio="837"/>
  </bookViews>
  <sheets>
    <sheet name="TAB_Kurz- und landfristige Kost" sheetId="2" r:id="rId1"/>
    <sheet name="D_Kurz-und langfristige Kosten" sheetId="12" r:id="rId2"/>
  </sheets>
  <calcPr calcId="152511"/>
</workbook>
</file>

<file path=xl/calcChain.xml><?xml version="1.0" encoding="utf-8"?>
<calcChain xmlns="http://schemas.openxmlformats.org/spreadsheetml/2006/main">
  <c r="C18" i="2" l="1"/>
  <c r="F69" i="2" l="1"/>
  <c r="F70" i="2" s="1"/>
  <c r="F71" i="2" s="1"/>
  <c r="F72" i="2" s="1"/>
  <c r="F73" i="2" s="1"/>
  <c r="F74" i="2" s="1"/>
  <c r="F75" i="2" s="1"/>
  <c r="F76" i="2" s="1"/>
  <c r="F77" i="2" s="1"/>
  <c r="D19" i="2"/>
  <c r="E19" i="2"/>
  <c r="F19" i="2"/>
  <c r="C19" i="2"/>
  <c r="D18" i="2"/>
  <c r="D30" i="2" s="1"/>
  <c r="E18" i="2"/>
  <c r="E34" i="2" s="1"/>
  <c r="F18" i="2"/>
  <c r="F37" i="2" s="1"/>
  <c r="C29" i="2"/>
  <c r="C47" i="2" s="1"/>
  <c r="D32" i="2" l="1"/>
  <c r="D31" i="2"/>
  <c r="D29" i="2"/>
  <c r="E30" i="2"/>
  <c r="E48" i="2" s="1"/>
  <c r="D66" i="2" s="1"/>
  <c r="F33" i="2"/>
  <c r="F51" i="2" s="1"/>
  <c r="F36" i="2"/>
  <c r="E29" i="2"/>
  <c r="C28" i="2"/>
  <c r="B64" i="2" s="1"/>
  <c r="C30" i="2"/>
  <c r="F40" i="2"/>
  <c r="F32" i="2"/>
  <c r="E35" i="2"/>
  <c r="F39" i="2"/>
  <c r="F35" i="2"/>
  <c r="F38" i="2"/>
  <c r="F34" i="2"/>
  <c r="E52" i="2"/>
  <c r="D70" i="2" s="1"/>
  <c r="E31" i="2"/>
  <c r="E49" i="2" s="1"/>
  <c r="D67" i="2" s="1"/>
  <c r="E33" i="2"/>
  <c r="E36" i="2"/>
  <c r="E54" i="2" s="1"/>
  <c r="D72" i="2" s="1"/>
  <c r="E32" i="2"/>
  <c r="F41" i="2"/>
  <c r="F55" i="2"/>
  <c r="E73" i="2"/>
  <c r="D47" i="2" l="1"/>
  <c r="C65" i="2"/>
  <c r="F52" i="2"/>
  <c r="F53" i="2"/>
  <c r="F59" i="2"/>
  <c r="E77" i="2"/>
  <c r="F57" i="2"/>
  <c r="E75" i="2"/>
  <c r="F56" i="2"/>
  <c r="E74" i="2"/>
  <c r="F58" i="2"/>
  <c r="E76" i="2"/>
  <c r="F54" i="2"/>
  <c r="B65" i="2"/>
  <c r="C48" i="2"/>
  <c r="B66" i="2"/>
  <c r="C46" i="2"/>
  <c r="D49" i="2"/>
  <c r="C67" i="2"/>
  <c r="E50" i="2"/>
  <c r="D68" i="2" s="1"/>
  <c r="E53" i="2"/>
  <c r="D71" i="2" s="1"/>
  <c r="E51" i="2"/>
  <c r="D69" i="2" s="1"/>
  <c r="D48" i="2"/>
  <c r="C66" i="2"/>
  <c r="D50" i="2"/>
  <c r="C68" i="2"/>
</calcChain>
</file>

<file path=xl/sharedStrings.xml><?xml version="1.0" encoding="utf-8"?>
<sst xmlns="http://schemas.openxmlformats.org/spreadsheetml/2006/main" count="74" uniqueCount="41">
  <si>
    <t>5</t>
  </si>
  <si>
    <t>10</t>
  </si>
  <si>
    <t>20</t>
  </si>
  <si>
    <t>50</t>
  </si>
  <si>
    <t>60</t>
  </si>
  <si>
    <t>70</t>
  </si>
  <si>
    <t>80</t>
  </si>
  <si>
    <t>90</t>
  </si>
  <si>
    <t>100</t>
  </si>
  <si>
    <t>110</t>
  </si>
  <si>
    <t>120</t>
  </si>
  <si>
    <t>130</t>
  </si>
  <si>
    <t>30</t>
  </si>
  <si>
    <t>40</t>
  </si>
  <si>
    <t>AMS</t>
  </si>
  <si>
    <t>Kostenverläufe</t>
  </si>
  <si>
    <t>Hinweise zur graphischen Lösung (siehe nächstes Tabellenblatt)</t>
  </si>
  <si>
    <t>Hinweise zur Berechnung</t>
  </si>
  <si>
    <t>Angaben</t>
  </si>
  <si>
    <t>Kühe</t>
  </si>
  <si>
    <t>Eimermelk-anlage</t>
  </si>
  <si>
    <t>Rohrmelk-anlage</t>
  </si>
  <si>
    <t>Melkstand</t>
  </si>
  <si>
    <t>Kurz- und langfristige Kostenkurven</t>
  </si>
  <si>
    <t>Fallbeispiel IV</t>
  </si>
  <si>
    <t>Melksysteme</t>
  </si>
  <si>
    <t>Gesamtkosten in Euro je Kuh</t>
  </si>
  <si>
    <t>Gesamtkosten in Euro je Betrieb</t>
  </si>
  <si>
    <t>Anschaffungskosten (€)</t>
  </si>
  <si>
    <t>Arbeitszeit je Kuh (AKh)</t>
  </si>
  <si>
    <t>Wartungskosten (€)</t>
  </si>
  <si>
    <t>Kapitalkosten (€)</t>
  </si>
  <si>
    <t>Arbeitskosten (12 €/AKh)</t>
  </si>
  <si>
    <t>Verkaufte Milch je Kuh (kg)</t>
  </si>
  <si>
    <t>langfr. Kosten-kurve</t>
  </si>
  <si>
    <t>Gesamtkosten in Euro je Kilogramm Milch</t>
  </si>
  <si>
    <t xml:space="preserve">Längerfristig wirkt  der technische Fortschritt; bisherige Produktionssysteme bzw. Produktionsverfahren werden durch andere, in der Regel leistungsfähigere, ersetzt. Jedes Produktionsverfahren hat je nach Output einen bestimmten Verlauf der Kostenkurve, weil die Produktionsfaktoren unterschiedlich kombiniert werden. </t>
  </si>
  <si>
    <t>Grundsätzliches</t>
  </si>
  <si>
    <t xml:space="preserve">An einem  Beispiel zu den Kosten der Milchgewinnung wird dies illustriert, wobei die Systeme Eimermelkanlage, Rohrmelkanlage, Melkstandsystem und Automatisches Melksystem (AMS) miteinander verglichen werden. Die Melksysteme werden im Rahmen bestimmter Produktionsmengen eingesetzt. Die Eimermelkanlage diente bzw. dient in kleineren Beständen bis etwa 20 Milchkühe, die Rohrmelkanlage war bzw. ist das typische Melksystem für Bestände ab zehn bis maximal 40 Milchkühe. Daran schließen Melkstandsysteme an. AMS können je nach Anzahl für rund 60 (eine Box), 120 (zwei Boxen) Milchkühe und so fort eingesetzt werden. Unserem Beispiel liegt ein AMS mit zwei Boxen zugrunde. Die wichtigsten Annahmen für diese Berechnung liefert die folgende Tabelle. </t>
  </si>
  <si>
    <t xml:space="preserve">Die Eimermelkanlage weist die mit Abstand höchsten Kosten aus, je nach Kuhzahl zwischen 35 und 40 Cent je kg Milch (siehe letzte Tabelle), die hohen Arbeitskosten sind dafür ausschlaggebend. Dahinter folgt die Rohrmelkanlage mit rund 25 bis 30 Cent je kg. Die beiden anderen Melksysteme liegen deutlich darunter. An diese kurzfristigen Kostenkurven der einzelnen Melksysteme kann eine Umhüllungskurve (envelope curve) gelegt werden; diese wird als langfristige Kostenkurve bezeichnet. </t>
  </si>
  <si>
    <t xml:space="preserve">Diese langfristige Kostenkurve schmiegt sich an die kurzfristigen Kostenkurven an, schneidet sie aber nicht (siehe D_Kurz- und langfristige Kosten). Die Theorie geht davon aus, dass die Kapazität der Anlagen beliebig variiert werden können, somit reihen sich die kurzfristigen Kostenkurven aneinander an. Idealtypisch berührt die langfristige Kostenkurve jene kurzfristige Kostenkurve, welche die niedrigsten durchschnittlichen Gesamtkosten ausweist. Bei allen anderen kurzfristigen Kostenkurven tangiert die langfristige Kostenkurve nicht im Punkt mit den niedrigsten Durchschnittskosten. Daraus lässt sich ableiten, bei welchem Produktionsumfang bzw. bei welcher Anlagegröße mit den niedrigsten Kosten produziert wird.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</si>
</sst>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quot; &quot;"/>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14"/>
      <color theme="6" tint="-0.499984740745262"/>
      <name val="Calibri"/>
      <family val="2"/>
      <scheme val="minor"/>
    </font>
    <font>
      <b/>
      <sz val="16"/>
      <color theme="6" tint="-0.499984740745262"/>
      <name val="Calibri"/>
      <family val="2"/>
      <scheme val="minor"/>
    </font>
    <font>
      <b/>
      <sz val="22"/>
      <color theme="6" tint="-0.499984740745262"/>
      <name val="Calibri"/>
      <family val="2"/>
      <scheme val="minor"/>
    </font>
    <font>
      <sz val="12"/>
      <color theme="1"/>
      <name val="Calibri"/>
      <family val="2"/>
    </font>
    <font>
      <b/>
      <sz val="12"/>
      <color theme="1"/>
      <name val="Calibri"/>
      <family val="2"/>
      <scheme val="minor"/>
    </font>
    <font>
      <i/>
      <sz val="12"/>
      <color theme="1"/>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5"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164" fontId="1" fillId="0" borderId="0" applyFont="0" applyFill="0" applyBorder="0" applyAlignment="0" applyProtection="0"/>
  </cellStyleXfs>
  <cellXfs count="67">
    <xf numFmtId="0" fontId="0" fillId="0" borderId="0" xfId="0"/>
    <xf numFmtId="164" fontId="0" fillId="0" borderId="0" xfId="1" applyFont="1"/>
    <xf numFmtId="49" fontId="0" fillId="0" borderId="0" xfId="0" applyNumberFormat="1"/>
    <xf numFmtId="3" fontId="0" fillId="0" borderId="0" xfId="0" applyNumberFormat="1"/>
    <xf numFmtId="49" fontId="2" fillId="0" borderId="0" xfId="0" applyNumberFormat="1" applyFont="1"/>
    <xf numFmtId="0" fontId="3" fillId="0" borderId="0" xfId="0" applyFont="1" applyAlignment="1">
      <alignment horizontal="center"/>
    </xf>
    <xf numFmtId="0" fontId="0" fillId="0" borderId="3" xfId="0" applyBorder="1"/>
    <xf numFmtId="164" fontId="0" fillId="0" borderId="3" xfId="1" applyFont="1" applyBorder="1"/>
    <xf numFmtId="3" fontId="0" fillId="0" borderId="3" xfId="0" applyNumberFormat="1" applyBorder="1"/>
    <xf numFmtId="0" fontId="4"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8" fillId="0" borderId="0" xfId="0" applyFont="1" applyAlignment="1">
      <alignment horizontal="left"/>
    </xf>
    <xf numFmtId="49" fontId="0" fillId="4" borderId="3" xfId="0" applyNumberFormat="1" applyFill="1" applyBorder="1" applyAlignment="1">
      <alignment horizontal="center"/>
    </xf>
    <xf numFmtId="0" fontId="0" fillId="4" borderId="3" xfId="0" applyFill="1" applyBorder="1"/>
    <xf numFmtId="3" fontId="0" fillId="4" borderId="3" xfId="0" applyNumberFormat="1" applyFill="1" applyBorder="1"/>
    <xf numFmtId="164" fontId="0" fillId="4" borderId="3" xfId="1" applyFont="1" applyFill="1" applyBorder="1"/>
    <xf numFmtId="49" fontId="0" fillId="4" borderId="4" xfId="0" applyNumberFormat="1" applyFill="1" applyBorder="1" applyAlignment="1">
      <alignment horizontal="center"/>
    </xf>
    <xf numFmtId="0" fontId="0" fillId="4" borderId="4" xfId="0" applyFill="1" applyBorder="1"/>
    <xf numFmtId="3" fontId="0" fillId="4" borderId="4" xfId="0" applyNumberFormat="1" applyFill="1" applyBorder="1"/>
    <xf numFmtId="164" fontId="0" fillId="4" borderId="4" xfId="1" applyFont="1" applyFill="1" applyBorder="1"/>
    <xf numFmtId="0" fontId="0" fillId="0" borderId="9" xfId="0" applyBorder="1" applyAlignment="1">
      <alignment horizontal="center" vertical="center" wrapText="1"/>
    </xf>
    <xf numFmtId="49" fontId="0" fillId="0" borderId="2" xfId="0" applyNumberFormat="1" applyBorder="1" applyAlignment="1">
      <alignment horizontal="center"/>
    </xf>
    <xf numFmtId="0" fontId="0" fillId="0" borderId="2" xfId="0" applyBorder="1" applyAlignment="1">
      <alignment horizontal="center"/>
    </xf>
    <xf numFmtId="3" fontId="0" fillId="0" borderId="2" xfId="0" applyNumberFormat="1" applyBorder="1"/>
    <xf numFmtId="49" fontId="0" fillId="0" borderId="3" xfId="0" applyNumberFormat="1" applyBorder="1" applyAlignment="1">
      <alignment horizontal="center"/>
    </xf>
    <xf numFmtId="0" fontId="0" fillId="0" borderId="3" xfId="0"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49" fontId="0" fillId="0" borderId="2" xfId="0" applyNumberFormat="1" applyBorder="1"/>
    <xf numFmtId="0" fontId="0" fillId="0" borderId="2" xfId="0" applyBorder="1"/>
    <xf numFmtId="49" fontId="0" fillId="0" borderId="3" xfId="0" applyNumberFormat="1" applyBorder="1"/>
    <xf numFmtId="49" fontId="0" fillId="4" borderId="3" xfId="0" applyNumberFormat="1" applyFill="1" applyBorder="1"/>
    <xf numFmtId="49" fontId="0" fillId="4" borderId="4" xfId="0" applyNumberFormat="1" applyFill="1" applyBorder="1"/>
    <xf numFmtId="165" fontId="0" fillId="0" borderId="2" xfId="0" applyNumberFormat="1" applyBorder="1"/>
    <xf numFmtId="165" fontId="0" fillId="4" borderId="3" xfId="0" applyNumberFormat="1" applyFill="1" applyBorder="1"/>
    <xf numFmtId="165" fontId="0" fillId="0" borderId="3" xfId="0" applyNumberFormat="1" applyBorder="1"/>
    <xf numFmtId="165" fontId="0" fillId="4" borderId="4" xfId="0" applyNumberFormat="1" applyFill="1" applyBorder="1"/>
    <xf numFmtId="165" fontId="1" fillId="4" borderId="3" xfId="1" applyNumberFormat="1" applyFont="1" applyFill="1" applyBorder="1"/>
    <xf numFmtId="4" fontId="0" fillId="0" borderId="2" xfId="0" applyNumberFormat="1" applyBorder="1"/>
    <xf numFmtId="164" fontId="0" fillId="0" borderId="2" xfId="1" applyFont="1" applyBorder="1"/>
    <xf numFmtId="4" fontId="0" fillId="0" borderId="3" xfId="0" applyNumberFormat="1" applyBorder="1"/>
    <xf numFmtId="4" fontId="0" fillId="4" borderId="3" xfId="0" applyNumberFormat="1" applyFill="1" applyBorder="1"/>
    <xf numFmtId="4" fontId="0" fillId="4" borderId="4" xfId="0" applyNumberFormat="1" applyFill="1" applyBorder="1"/>
    <xf numFmtId="0" fontId="0" fillId="0" borderId="0" xfId="0" applyAlignment="1">
      <alignment wrapText="1"/>
    </xf>
    <xf numFmtId="49" fontId="9" fillId="0" borderId="0" xfId="0" applyNumberFormat="1" applyFont="1"/>
    <xf numFmtId="49" fontId="0" fillId="0" borderId="8" xfId="0" applyNumberFormat="1" applyBorder="1" applyAlignment="1">
      <alignment horizontal="center" vertical="center" wrapText="1"/>
    </xf>
    <xf numFmtId="49" fontId="0" fillId="0" borderId="9" xfId="0" applyNumberForma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Border="1" applyAlignment="1">
      <alignment horizontal="center"/>
    </xf>
    <xf numFmtId="0" fontId="7" fillId="5" borderId="5" xfId="0" applyFont="1" applyFill="1" applyBorder="1" applyAlignment="1">
      <alignment horizontal="left" vertical="center" wrapText="1"/>
    </xf>
    <xf numFmtId="0" fontId="7" fillId="5" borderId="6"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0" fillId="0" borderId="1" xfId="0" applyBorder="1" applyAlignment="1">
      <alignment horizontal="center" wrapText="1"/>
    </xf>
    <xf numFmtId="49" fontId="0" fillId="4" borderId="3" xfId="0" applyNumberFormat="1" applyFill="1" applyBorder="1" applyAlignment="1">
      <alignment horizontal="left"/>
    </xf>
    <xf numFmtId="49" fontId="0" fillId="0" borderId="3" xfId="0" applyNumberFormat="1" applyBorder="1" applyAlignment="1">
      <alignment horizontal="left"/>
    </xf>
    <xf numFmtId="49" fontId="0" fillId="4" borderId="3" xfId="0" applyNumberFormat="1" applyFont="1" applyFill="1" applyBorder="1" applyAlignment="1">
      <alignment horizontal="left"/>
    </xf>
    <xf numFmtId="49" fontId="0" fillId="4" borderId="4" xfId="0" applyNumberFormat="1" applyFill="1" applyBorder="1" applyAlignment="1">
      <alignment horizontal="left"/>
    </xf>
    <xf numFmtId="49" fontId="0" fillId="0" borderId="10" xfId="0" applyNumberFormat="1" applyBorder="1" applyAlignment="1">
      <alignment horizontal="center"/>
    </xf>
    <xf numFmtId="49" fontId="0" fillId="0" borderId="11" xfId="0" applyNumberFormat="1" applyBorder="1" applyAlignment="1">
      <alignment horizontal="center"/>
    </xf>
    <xf numFmtId="49" fontId="0" fillId="0" borderId="12" xfId="0" applyNumberFormat="1" applyBorder="1" applyAlignment="1">
      <alignment horizontal="center"/>
    </xf>
    <xf numFmtId="49" fontId="0" fillId="0" borderId="13" xfId="0" applyNumberFormat="1" applyBorder="1" applyAlignment="1">
      <alignment horizontal="center"/>
    </xf>
  </cellXfs>
  <cellStyles count="2">
    <cellStyle name="Komma" xfId="1" builtinId="3"/>
    <cellStyle name="Standard" xfId="0" builtinId="0"/>
  </cellStyles>
  <dxfs count="0"/>
  <tableStyles count="0" defaultTableStyle="TableStyleMedium2" defaultPivotStyle="PivotStyleLight16"/>
  <colors>
    <mruColors>
      <color rgb="FFFCFCA4"/>
      <color rgb="FFEBF8A8"/>
      <color rgb="FF7C9B3F"/>
      <color rgb="FF6D8838"/>
      <color rgb="FFD56509"/>
      <color rgb="FFC8D7EA"/>
      <color rgb="FFF79D53"/>
      <color rgb="FFF79F57"/>
      <color rgb="FF83A343"/>
      <color rgb="FF8EB1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280183727034116E-2"/>
          <c:y val="2.8154646759120508E-2"/>
          <c:w val="0.55864916885389326"/>
          <c:h val="0.81933502256854573"/>
        </c:manualLayout>
      </c:layout>
      <c:lineChart>
        <c:grouping val="standard"/>
        <c:varyColors val="0"/>
        <c:ser>
          <c:idx val="0"/>
          <c:order val="0"/>
          <c:tx>
            <c:strRef>
              <c:f>'TAB_Kurz- und landfristige Kost'!$C$45</c:f>
              <c:strCache>
                <c:ptCount val="1"/>
                <c:pt idx="0">
                  <c:v>Eimermelk-anlage</c:v>
                </c:pt>
              </c:strCache>
            </c:strRef>
          </c:tx>
          <c:marker>
            <c:symbol val="none"/>
          </c:marker>
          <c:cat>
            <c:numRef>
              <c:f>'TAB_Kurz- und landfristige Kost'!$B$46:$B$59</c:f>
              <c:numCache>
                <c:formatCode>General</c:formatCode>
                <c:ptCount val="14"/>
                <c:pt idx="0">
                  <c:v>5</c:v>
                </c:pt>
                <c:pt idx="1">
                  <c:v>10</c:v>
                </c:pt>
                <c:pt idx="2">
                  <c:v>20</c:v>
                </c:pt>
                <c:pt idx="3">
                  <c:v>30</c:v>
                </c:pt>
                <c:pt idx="4">
                  <c:v>40</c:v>
                </c:pt>
                <c:pt idx="5">
                  <c:v>50</c:v>
                </c:pt>
                <c:pt idx="6">
                  <c:v>60</c:v>
                </c:pt>
                <c:pt idx="7">
                  <c:v>70</c:v>
                </c:pt>
                <c:pt idx="8">
                  <c:v>80</c:v>
                </c:pt>
                <c:pt idx="9">
                  <c:v>90</c:v>
                </c:pt>
                <c:pt idx="10">
                  <c:v>100</c:v>
                </c:pt>
                <c:pt idx="11">
                  <c:v>110</c:v>
                </c:pt>
                <c:pt idx="12">
                  <c:v>120</c:v>
                </c:pt>
                <c:pt idx="13">
                  <c:v>130</c:v>
                </c:pt>
              </c:numCache>
            </c:numRef>
          </c:cat>
          <c:val>
            <c:numRef>
              <c:f>'TAB_Kurz- und landfristige Kost'!$C$46:$C$59</c:f>
              <c:numCache>
                <c:formatCode>#,##0</c:formatCode>
                <c:ptCount val="14"/>
                <c:pt idx="0">
                  <c:v>2193.333333333333</c:v>
                </c:pt>
                <c:pt idx="1">
                  <c:v>1996.6666666666667</c:v>
                </c:pt>
                <c:pt idx="2">
                  <c:v>1898.3333333333333</c:v>
                </c:pt>
              </c:numCache>
            </c:numRef>
          </c:val>
          <c:smooth val="0"/>
        </c:ser>
        <c:ser>
          <c:idx val="1"/>
          <c:order val="1"/>
          <c:tx>
            <c:strRef>
              <c:f>'TAB_Kurz- und landfristige Kost'!$D$45</c:f>
              <c:strCache>
                <c:ptCount val="1"/>
                <c:pt idx="0">
                  <c:v>Rohrmelk-anlage</c:v>
                </c:pt>
              </c:strCache>
            </c:strRef>
          </c:tx>
          <c:marker>
            <c:symbol val="none"/>
          </c:marker>
          <c:cat>
            <c:numRef>
              <c:f>'TAB_Kurz- und landfristige Kost'!$B$46:$B$59</c:f>
              <c:numCache>
                <c:formatCode>General</c:formatCode>
                <c:ptCount val="14"/>
                <c:pt idx="0">
                  <c:v>5</c:v>
                </c:pt>
                <c:pt idx="1">
                  <c:v>10</c:v>
                </c:pt>
                <c:pt idx="2">
                  <c:v>20</c:v>
                </c:pt>
                <c:pt idx="3">
                  <c:v>30</c:v>
                </c:pt>
                <c:pt idx="4">
                  <c:v>40</c:v>
                </c:pt>
                <c:pt idx="5">
                  <c:v>50</c:v>
                </c:pt>
                <c:pt idx="6">
                  <c:v>60</c:v>
                </c:pt>
                <c:pt idx="7">
                  <c:v>70</c:v>
                </c:pt>
                <c:pt idx="8">
                  <c:v>80</c:v>
                </c:pt>
                <c:pt idx="9">
                  <c:v>90</c:v>
                </c:pt>
                <c:pt idx="10">
                  <c:v>100</c:v>
                </c:pt>
                <c:pt idx="11">
                  <c:v>110</c:v>
                </c:pt>
                <c:pt idx="12">
                  <c:v>120</c:v>
                </c:pt>
                <c:pt idx="13">
                  <c:v>130</c:v>
                </c:pt>
              </c:numCache>
            </c:numRef>
          </c:cat>
          <c:val>
            <c:numRef>
              <c:f>'TAB_Kurz- und landfristige Kost'!$D$46:$D$59</c:f>
              <c:numCache>
                <c:formatCode>#,##0</c:formatCode>
                <c:ptCount val="14"/>
                <c:pt idx="1">
                  <c:v>1833.3333333333333</c:v>
                </c:pt>
                <c:pt idx="2">
                  <c:v>1636.6666666666665</c:v>
                </c:pt>
                <c:pt idx="3">
                  <c:v>1571.1111111111111</c:v>
                </c:pt>
                <c:pt idx="4">
                  <c:v>1538.3333333333335</c:v>
                </c:pt>
              </c:numCache>
            </c:numRef>
          </c:val>
          <c:smooth val="0"/>
        </c:ser>
        <c:ser>
          <c:idx val="2"/>
          <c:order val="2"/>
          <c:tx>
            <c:strRef>
              <c:f>'TAB_Kurz- und landfristige Kost'!$E$45</c:f>
              <c:strCache>
                <c:ptCount val="1"/>
                <c:pt idx="0">
                  <c:v>Melkstand</c:v>
                </c:pt>
              </c:strCache>
            </c:strRef>
          </c:tx>
          <c:marker>
            <c:symbol val="none"/>
          </c:marker>
          <c:cat>
            <c:numRef>
              <c:f>'TAB_Kurz- und landfristige Kost'!$B$46:$B$59</c:f>
              <c:numCache>
                <c:formatCode>General</c:formatCode>
                <c:ptCount val="14"/>
                <c:pt idx="0">
                  <c:v>5</c:v>
                </c:pt>
                <c:pt idx="1">
                  <c:v>10</c:v>
                </c:pt>
                <c:pt idx="2">
                  <c:v>20</c:v>
                </c:pt>
                <c:pt idx="3">
                  <c:v>30</c:v>
                </c:pt>
                <c:pt idx="4">
                  <c:v>40</c:v>
                </c:pt>
                <c:pt idx="5">
                  <c:v>50</c:v>
                </c:pt>
                <c:pt idx="6">
                  <c:v>60</c:v>
                </c:pt>
                <c:pt idx="7">
                  <c:v>70</c:v>
                </c:pt>
                <c:pt idx="8">
                  <c:v>80</c:v>
                </c:pt>
                <c:pt idx="9">
                  <c:v>90</c:v>
                </c:pt>
                <c:pt idx="10">
                  <c:v>100</c:v>
                </c:pt>
                <c:pt idx="11">
                  <c:v>110</c:v>
                </c:pt>
                <c:pt idx="12">
                  <c:v>120</c:v>
                </c:pt>
                <c:pt idx="13">
                  <c:v>130</c:v>
                </c:pt>
              </c:numCache>
            </c:numRef>
          </c:cat>
          <c:val>
            <c:numRef>
              <c:f>'TAB_Kurz- und landfristige Kost'!$E$46:$E$59</c:f>
              <c:numCache>
                <c:formatCode>#,##0</c:formatCode>
                <c:ptCount val="14"/>
                <c:pt idx="2">
                  <c:v>1364.1666666666665</c:v>
                </c:pt>
                <c:pt idx="3">
                  <c:v>1249.4444444444446</c:v>
                </c:pt>
                <c:pt idx="4">
                  <c:v>1192.0833333333335</c:v>
                </c:pt>
                <c:pt idx="5">
                  <c:v>1157.6666666666667</c:v>
                </c:pt>
                <c:pt idx="6">
                  <c:v>1134.7222222222222</c:v>
                </c:pt>
                <c:pt idx="7">
                  <c:v>1118.3333333333333</c:v>
                </c:pt>
                <c:pt idx="8">
                  <c:v>1106.0416666666665</c:v>
                </c:pt>
              </c:numCache>
            </c:numRef>
          </c:val>
          <c:smooth val="0"/>
        </c:ser>
        <c:ser>
          <c:idx val="3"/>
          <c:order val="3"/>
          <c:tx>
            <c:strRef>
              <c:f>'TAB_Kurz- und landfristige Kost'!$F$45</c:f>
              <c:strCache>
                <c:ptCount val="1"/>
                <c:pt idx="0">
                  <c:v>AMS</c:v>
                </c:pt>
              </c:strCache>
            </c:strRef>
          </c:tx>
          <c:marker>
            <c:symbol val="none"/>
          </c:marker>
          <c:cat>
            <c:numRef>
              <c:f>'TAB_Kurz- und landfristige Kost'!$B$46:$B$59</c:f>
              <c:numCache>
                <c:formatCode>General</c:formatCode>
                <c:ptCount val="14"/>
                <c:pt idx="0">
                  <c:v>5</c:v>
                </c:pt>
                <c:pt idx="1">
                  <c:v>10</c:v>
                </c:pt>
                <c:pt idx="2">
                  <c:v>20</c:v>
                </c:pt>
                <c:pt idx="3">
                  <c:v>30</c:v>
                </c:pt>
                <c:pt idx="4">
                  <c:v>40</c:v>
                </c:pt>
                <c:pt idx="5">
                  <c:v>50</c:v>
                </c:pt>
                <c:pt idx="6">
                  <c:v>60</c:v>
                </c:pt>
                <c:pt idx="7">
                  <c:v>70</c:v>
                </c:pt>
                <c:pt idx="8">
                  <c:v>80</c:v>
                </c:pt>
                <c:pt idx="9">
                  <c:v>90</c:v>
                </c:pt>
                <c:pt idx="10">
                  <c:v>100</c:v>
                </c:pt>
                <c:pt idx="11">
                  <c:v>110</c:v>
                </c:pt>
                <c:pt idx="12">
                  <c:v>120</c:v>
                </c:pt>
                <c:pt idx="13">
                  <c:v>130</c:v>
                </c:pt>
              </c:numCache>
            </c:numRef>
          </c:cat>
          <c:val>
            <c:numRef>
              <c:f>'TAB_Kurz- und landfristige Kost'!$F$46:$F$59</c:f>
              <c:numCache>
                <c:formatCode>#,##0</c:formatCode>
                <c:ptCount val="14"/>
                <c:pt idx="5">
                  <c:v>1250</c:v>
                </c:pt>
                <c:pt idx="6">
                  <c:v>1151.6666666666667</c:v>
                </c:pt>
                <c:pt idx="7">
                  <c:v>1081.4285714285713</c:v>
                </c:pt>
                <c:pt idx="8">
                  <c:v>1028.75</c:v>
                </c:pt>
                <c:pt idx="9">
                  <c:v>987.77777777777783</c:v>
                </c:pt>
                <c:pt idx="10">
                  <c:v>955</c:v>
                </c:pt>
                <c:pt idx="11">
                  <c:v>928.18181818181813</c:v>
                </c:pt>
                <c:pt idx="12">
                  <c:v>905.83333333333337</c:v>
                </c:pt>
                <c:pt idx="13">
                  <c:v>886.92307692307691</c:v>
                </c:pt>
              </c:numCache>
            </c:numRef>
          </c:val>
          <c:smooth val="0"/>
        </c:ser>
        <c:dLbls>
          <c:showLegendKey val="0"/>
          <c:showVal val="0"/>
          <c:showCatName val="0"/>
          <c:showSerName val="0"/>
          <c:showPercent val="0"/>
          <c:showBubbleSize val="0"/>
        </c:dLbls>
        <c:smooth val="0"/>
        <c:axId val="248952392"/>
        <c:axId val="248953176"/>
      </c:lineChart>
      <c:catAx>
        <c:axId val="248952392"/>
        <c:scaling>
          <c:orientation val="minMax"/>
        </c:scaling>
        <c:delete val="0"/>
        <c:axPos val="b"/>
        <c:numFmt formatCode="General" sourceLinked="1"/>
        <c:majorTickMark val="out"/>
        <c:minorTickMark val="none"/>
        <c:tickLblPos val="nextTo"/>
        <c:crossAx val="248953176"/>
        <c:crosses val="autoZero"/>
        <c:auto val="1"/>
        <c:lblAlgn val="ctr"/>
        <c:lblOffset val="100"/>
        <c:noMultiLvlLbl val="0"/>
      </c:catAx>
      <c:valAx>
        <c:axId val="248953176"/>
        <c:scaling>
          <c:orientation val="minMax"/>
        </c:scaling>
        <c:delete val="0"/>
        <c:axPos val="l"/>
        <c:majorGridlines/>
        <c:numFmt formatCode="#,##0" sourceLinked="1"/>
        <c:majorTickMark val="out"/>
        <c:minorTickMark val="none"/>
        <c:tickLblPos val="nextTo"/>
        <c:crossAx val="248952392"/>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81804937745483"/>
          <c:y val="2.3454674899528918E-2"/>
          <c:w val="0.87218195062254522"/>
          <c:h val="0.69546649189577625"/>
        </c:manualLayout>
      </c:layout>
      <c:lineChart>
        <c:grouping val="standard"/>
        <c:varyColors val="0"/>
        <c:ser>
          <c:idx val="0"/>
          <c:order val="0"/>
          <c:tx>
            <c:strRef>
              <c:f>'TAB_Kurz- und landfristige Kost'!$B$63</c:f>
              <c:strCache>
                <c:ptCount val="1"/>
                <c:pt idx="0">
                  <c:v>Eimermelk-anlage</c:v>
                </c:pt>
              </c:strCache>
            </c:strRef>
          </c:tx>
          <c:spPr>
            <a:ln w="50800"/>
          </c:spPr>
          <c:marker>
            <c:symbol val="none"/>
          </c:marker>
          <c:cat>
            <c:numRef>
              <c:f>'TAB_Kurz- und landfristige Kost'!$A$64:$A$76</c:f>
              <c:numCache>
                <c:formatCode>General</c:formatCode>
                <c:ptCount val="13"/>
                <c:pt idx="0">
                  <c:v>5</c:v>
                </c:pt>
                <c:pt idx="1">
                  <c:v>10</c:v>
                </c:pt>
                <c:pt idx="2">
                  <c:v>20</c:v>
                </c:pt>
                <c:pt idx="3">
                  <c:v>30</c:v>
                </c:pt>
                <c:pt idx="4">
                  <c:v>40</c:v>
                </c:pt>
                <c:pt idx="5">
                  <c:v>50</c:v>
                </c:pt>
                <c:pt idx="6">
                  <c:v>60</c:v>
                </c:pt>
                <c:pt idx="7">
                  <c:v>70</c:v>
                </c:pt>
                <c:pt idx="8">
                  <c:v>80</c:v>
                </c:pt>
                <c:pt idx="9">
                  <c:v>90</c:v>
                </c:pt>
                <c:pt idx="10">
                  <c:v>100</c:v>
                </c:pt>
                <c:pt idx="11">
                  <c:v>110</c:v>
                </c:pt>
                <c:pt idx="12">
                  <c:v>120</c:v>
                </c:pt>
              </c:numCache>
            </c:numRef>
          </c:cat>
          <c:val>
            <c:numRef>
              <c:f>'TAB_Kurz- und landfristige Kost'!$B$64:$B$76</c:f>
              <c:numCache>
                <c:formatCode>#,##0.00</c:formatCode>
                <c:ptCount val="13"/>
                <c:pt idx="0">
                  <c:v>0.39878787878787875</c:v>
                </c:pt>
                <c:pt idx="1">
                  <c:v>0.36303030303030304</c:v>
                </c:pt>
                <c:pt idx="2">
                  <c:v>0.34515151515151515</c:v>
                </c:pt>
              </c:numCache>
            </c:numRef>
          </c:val>
          <c:smooth val="1"/>
        </c:ser>
        <c:ser>
          <c:idx val="1"/>
          <c:order val="1"/>
          <c:tx>
            <c:strRef>
              <c:f>'TAB_Kurz- und landfristige Kost'!$C$63</c:f>
              <c:strCache>
                <c:ptCount val="1"/>
                <c:pt idx="0">
                  <c:v>Rohrmelk-anlage</c:v>
                </c:pt>
              </c:strCache>
            </c:strRef>
          </c:tx>
          <c:spPr>
            <a:ln w="50800"/>
          </c:spPr>
          <c:marker>
            <c:symbol val="none"/>
          </c:marker>
          <c:cat>
            <c:numRef>
              <c:f>'TAB_Kurz- und landfristige Kost'!$A$64:$A$76</c:f>
              <c:numCache>
                <c:formatCode>General</c:formatCode>
                <c:ptCount val="13"/>
                <c:pt idx="0">
                  <c:v>5</c:v>
                </c:pt>
                <c:pt idx="1">
                  <c:v>10</c:v>
                </c:pt>
                <c:pt idx="2">
                  <c:v>20</c:v>
                </c:pt>
                <c:pt idx="3">
                  <c:v>30</c:v>
                </c:pt>
                <c:pt idx="4">
                  <c:v>40</c:v>
                </c:pt>
                <c:pt idx="5">
                  <c:v>50</c:v>
                </c:pt>
                <c:pt idx="6">
                  <c:v>60</c:v>
                </c:pt>
                <c:pt idx="7">
                  <c:v>70</c:v>
                </c:pt>
                <c:pt idx="8">
                  <c:v>80</c:v>
                </c:pt>
                <c:pt idx="9">
                  <c:v>90</c:v>
                </c:pt>
                <c:pt idx="10">
                  <c:v>100</c:v>
                </c:pt>
                <c:pt idx="11">
                  <c:v>110</c:v>
                </c:pt>
                <c:pt idx="12">
                  <c:v>120</c:v>
                </c:pt>
              </c:numCache>
            </c:numRef>
          </c:cat>
          <c:val>
            <c:numRef>
              <c:f>'TAB_Kurz- und landfristige Kost'!$C$64:$C$76</c:f>
              <c:numCache>
                <c:formatCode>#,##0.00</c:formatCode>
                <c:ptCount val="13"/>
                <c:pt idx="1">
                  <c:v>0.30555555555555552</c:v>
                </c:pt>
                <c:pt idx="2">
                  <c:v>0.27277777777777779</c:v>
                </c:pt>
                <c:pt idx="3">
                  <c:v>0.26185185185185189</c:v>
                </c:pt>
                <c:pt idx="4">
                  <c:v>0.25638888888888889</c:v>
                </c:pt>
              </c:numCache>
            </c:numRef>
          </c:val>
          <c:smooth val="1"/>
        </c:ser>
        <c:ser>
          <c:idx val="2"/>
          <c:order val="2"/>
          <c:tx>
            <c:strRef>
              <c:f>'TAB_Kurz- und landfristige Kost'!$D$63</c:f>
              <c:strCache>
                <c:ptCount val="1"/>
                <c:pt idx="0">
                  <c:v>Melkstand</c:v>
                </c:pt>
              </c:strCache>
            </c:strRef>
          </c:tx>
          <c:spPr>
            <a:ln w="50800"/>
          </c:spPr>
          <c:marker>
            <c:symbol val="none"/>
          </c:marker>
          <c:cat>
            <c:numRef>
              <c:f>'TAB_Kurz- und landfristige Kost'!$A$64:$A$76</c:f>
              <c:numCache>
                <c:formatCode>General</c:formatCode>
                <c:ptCount val="13"/>
                <c:pt idx="0">
                  <c:v>5</c:v>
                </c:pt>
                <c:pt idx="1">
                  <c:v>10</c:v>
                </c:pt>
                <c:pt idx="2">
                  <c:v>20</c:v>
                </c:pt>
                <c:pt idx="3">
                  <c:v>30</c:v>
                </c:pt>
                <c:pt idx="4">
                  <c:v>40</c:v>
                </c:pt>
                <c:pt idx="5">
                  <c:v>50</c:v>
                </c:pt>
                <c:pt idx="6">
                  <c:v>60</c:v>
                </c:pt>
                <c:pt idx="7">
                  <c:v>70</c:v>
                </c:pt>
                <c:pt idx="8">
                  <c:v>80</c:v>
                </c:pt>
                <c:pt idx="9">
                  <c:v>90</c:v>
                </c:pt>
                <c:pt idx="10">
                  <c:v>100</c:v>
                </c:pt>
                <c:pt idx="11">
                  <c:v>110</c:v>
                </c:pt>
                <c:pt idx="12">
                  <c:v>120</c:v>
                </c:pt>
              </c:numCache>
            </c:numRef>
          </c:cat>
          <c:val>
            <c:numRef>
              <c:f>'TAB_Kurz- und landfristige Kost'!$D$64:$D$76</c:f>
              <c:numCache>
                <c:formatCode>#,##0</c:formatCode>
                <c:ptCount val="13"/>
                <c:pt idx="2" formatCode="#,##0.00">
                  <c:v>0.20987179487179486</c:v>
                </c:pt>
                <c:pt idx="3" formatCode="#,##0.00">
                  <c:v>0.19222222222222224</c:v>
                </c:pt>
                <c:pt idx="4" formatCode="#,##0.00">
                  <c:v>0.18339743589743593</c:v>
                </c:pt>
                <c:pt idx="5" formatCode="#,##0.00">
                  <c:v>0.17810256410256411</c:v>
                </c:pt>
                <c:pt idx="6" formatCode="#,##0.00">
                  <c:v>0.17457264957264956</c:v>
                </c:pt>
                <c:pt idx="7" formatCode="#,##0.00">
                  <c:v>0.17205128205128203</c:v>
                </c:pt>
                <c:pt idx="8" formatCode="#,##0.00">
                  <c:v>0.17016025641025639</c:v>
                </c:pt>
              </c:numCache>
            </c:numRef>
          </c:val>
          <c:smooth val="1"/>
        </c:ser>
        <c:ser>
          <c:idx val="3"/>
          <c:order val="3"/>
          <c:tx>
            <c:strRef>
              <c:f>'TAB_Kurz- und landfristige Kost'!$E$63</c:f>
              <c:strCache>
                <c:ptCount val="1"/>
                <c:pt idx="0">
                  <c:v>AMS</c:v>
                </c:pt>
              </c:strCache>
            </c:strRef>
          </c:tx>
          <c:spPr>
            <a:ln w="50800">
              <a:solidFill>
                <a:srgbClr val="F79D53"/>
              </a:solidFill>
            </a:ln>
          </c:spPr>
          <c:marker>
            <c:symbol val="none"/>
          </c:marker>
          <c:cat>
            <c:numRef>
              <c:f>'TAB_Kurz- und landfristige Kost'!$A$64:$A$76</c:f>
              <c:numCache>
                <c:formatCode>General</c:formatCode>
                <c:ptCount val="13"/>
                <c:pt idx="0">
                  <c:v>5</c:v>
                </c:pt>
                <c:pt idx="1">
                  <c:v>10</c:v>
                </c:pt>
                <c:pt idx="2">
                  <c:v>20</c:v>
                </c:pt>
                <c:pt idx="3">
                  <c:v>30</c:v>
                </c:pt>
                <c:pt idx="4">
                  <c:v>40</c:v>
                </c:pt>
                <c:pt idx="5">
                  <c:v>50</c:v>
                </c:pt>
                <c:pt idx="6">
                  <c:v>60</c:v>
                </c:pt>
                <c:pt idx="7">
                  <c:v>70</c:v>
                </c:pt>
                <c:pt idx="8">
                  <c:v>80</c:v>
                </c:pt>
                <c:pt idx="9">
                  <c:v>90</c:v>
                </c:pt>
                <c:pt idx="10">
                  <c:v>100</c:v>
                </c:pt>
                <c:pt idx="11">
                  <c:v>110</c:v>
                </c:pt>
                <c:pt idx="12">
                  <c:v>120</c:v>
                </c:pt>
              </c:numCache>
            </c:numRef>
          </c:cat>
          <c:val>
            <c:numRef>
              <c:f>'TAB_Kurz- und landfristige Kost'!$E$64:$E$76</c:f>
              <c:numCache>
                <c:formatCode>#,##0</c:formatCode>
                <c:ptCount val="13"/>
                <c:pt idx="9" formatCode="#,##0.00">
                  <c:v>0.1411111111111111</c:v>
                </c:pt>
                <c:pt idx="10" formatCode="#,##0.00">
                  <c:v>0.13642857142857143</c:v>
                </c:pt>
                <c:pt idx="11" formatCode="#,##0.00">
                  <c:v>0.1325974025974026</c:v>
                </c:pt>
                <c:pt idx="12" formatCode="#,##0.00">
                  <c:v>0.12940476190476191</c:v>
                </c:pt>
              </c:numCache>
            </c:numRef>
          </c:val>
          <c:smooth val="1"/>
        </c:ser>
        <c:ser>
          <c:idx val="4"/>
          <c:order val="4"/>
          <c:tx>
            <c:strRef>
              <c:f>'TAB_Kurz- und landfristige Kost'!$F$62</c:f>
              <c:strCache>
                <c:ptCount val="1"/>
                <c:pt idx="0">
                  <c:v>langfr. Kosten-kurve</c:v>
                </c:pt>
              </c:strCache>
            </c:strRef>
          </c:tx>
          <c:spPr>
            <a:ln w="66675" cmpd="sng">
              <a:solidFill>
                <a:schemeClr val="bg2">
                  <a:lumMod val="25000"/>
                </a:schemeClr>
              </a:solidFill>
              <a:prstDash val="solid"/>
            </a:ln>
          </c:spPr>
          <c:marker>
            <c:symbol val="none"/>
          </c:marker>
          <c:cat>
            <c:numRef>
              <c:f>'TAB_Kurz- und landfristige Kost'!$A$64:$A$76</c:f>
              <c:numCache>
                <c:formatCode>General</c:formatCode>
                <c:ptCount val="13"/>
                <c:pt idx="0">
                  <c:v>5</c:v>
                </c:pt>
                <c:pt idx="1">
                  <c:v>10</c:v>
                </c:pt>
                <c:pt idx="2">
                  <c:v>20</c:v>
                </c:pt>
                <c:pt idx="3">
                  <c:v>30</c:v>
                </c:pt>
                <c:pt idx="4">
                  <c:v>40</c:v>
                </c:pt>
                <c:pt idx="5">
                  <c:v>50</c:v>
                </c:pt>
                <c:pt idx="6">
                  <c:v>60</c:v>
                </c:pt>
                <c:pt idx="7">
                  <c:v>70</c:v>
                </c:pt>
                <c:pt idx="8">
                  <c:v>80</c:v>
                </c:pt>
                <c:pt idx="9">
                  <c:v>90</c:v>
                </c:pt>
                <c:pt idx="10">
                  <c:v>100</c:v>
                </c:pt>
                <c:pt idx="11">
                  <c:v>110</c:v>
                </c:pt>
                <c:pt idx="12">
                  <c:v>120</c:v>
                </c:pt>
              </c:numCache>
            </c:numRef>
          </c:cat>
          <c:val>
            <c:numRef>
              <c:f>'TAB_Kurz- und landfristige Kost'!$F$64:$F$76</c:f>
              <c:numCache>
                <c:formatCode>_-* #,##0.00_-;\-* #,##0.00_-;_-* "-"??_-;_-@_-</c:formatCode>
                <c:ptCount val="13"/>
                <c:pt idx="0">
                  <c:v>0.38</c:v>
                </c:pt>
                <c:pt idx="1">
                  <c:v>0.28000000000000003</c:v>
                </c:pt>
                <c:pt idx="2">
                  <c:v>0.18</c:v>
                </c:pt>
                <c:pt idx="3">
                  <c:v>0.15</c:v>
                </c:pt>
                <c:pt idx="4">
                  <c:v>0.13500000000000001</c:v>
                </c:pt>
                <c:pt idx="5">
                  <c:v>0.13203000000000001</c:v>
                </c:pt>
                <c:pt idx="6">
                  <c:v>0.12912534000000001</c:v>
                </c:pt>
                <c:pt idx="7">
                  <c:v>0.12628458251999999</c:v>
                </c:pt>
                <c:pt idx="8">
                  <c:v>0.12350632170456</c:v>
                </c:pt>
                <c:pt idx="9">
                  <c:v>0.12078918262705968</c:v>
                </c:pt>
                <c:pt idx="10">
                  <c:v>0.11813182060926436</c:v>
                </c:pt>
                <c:pt idx="11">
                  <c:v>0.11553292055586055</c:v>
                </c:pt>
                <c:pt idx="12">
                  <c:v>0.11299119630363162</c:v>
                </c:pt>
              </c:numCache>
            </c:numRef>
          </c:val>
          <c:smooth val="1"/>
        </c:ser>
        <c:dLbls>
          <c:showLegendKey val="0"/>
          <c:showVal val="0"/>
          <c:showCatName val="0"/>
          <c:showSerName val="0"/>
          <c:showPercent val="0"/>
          <c:showBubbleSize val="0"/>
        </c:dLbls>
        <c:smooth val="0"/>
        <c:axId val="248954744"/>
        <c:axId val="248955528"/>
      </c:lineChart>
      <c:catAx>
        <c:axId val="248954744"/>
        <c:scaling>
          <c:orientation val="minMax"/>
        </c:scaling>
        <c:delete val="0"/>
        <c:axPos val="b"/>
        <c:numFmt formatCode="General" sourceLinked="1"/>
        <c:majorTickMark val="out"/>
        <c:minorTickMark val="none"/>
        <c:tickLblPos val="nextTo"/>
        <c:txPr>
          <a:bodyPr/>
          <a:lstStyle/>
          <a:p>
            <a:pPr>
              <a:defRPr sz="2000"/>
            </a:pPr>
            <a:endParaRPr lang="de-DE"/>
          </a:p>
        </c:txPr>
        <c:crossAx val="248955528"/>
        <c:crosses val="autoZero"/>
        <c:auto val="1"/>
        <c:lblAlgn val="ctr"/>
        <c:lblOffset val="100"/>
        <c:noMultiLvlLbl val="0"/>
      </c:catAx>
      <c:valAx>
        <c:axId val="248955528"/>
        <c:scaling>
          <c:orientation val="minMax"/>
          <c:max val="0.45"/>
          <c:min val="0"/>
        </c:scaling>
        <c:delete val="0"/>
        <c:axPos val="l"/>
        <c:numFmt formatCode="#,##0.00" sourceLinked="1"/>
        <c:majorTickMark val="out"/>
        <c:minorTickMark val="none"/>
        <c:tickLblPos val="nextTo"/>
        <c:txPr>
          <a:bodyPr/>
          <a:lstStyle/>
          <a:p>
            <a:pPr>
              <a:defRPr sz="1600"/>
            </a:pPr>
            <a:endParaRPr lang="de-DE"/>
          </a:p>
        </c:txPr>
        <c:crossAx val="248954744"/>
        <c:crosses val="autoZero"/>
        <c:crossBetween val="between"/>
        <c:majorUnit val="5.000000000000001E-2"/>
      </c:valAx>
    </c:plotArea>
    <c:legend>
      <c:legendPos val="b"/>
      <c:legendEntry>
        <c:idx val="2"/>
        <c:txPr>
          <a:bodyPr/>
          <a:lstStyle/>
          <a:p>
            <a:pPr>
              <a:defRPr sz="2400" b="1"/>
            </a:pPr>
            <a:endParaRPr lang="de-DE"/>
          </a:p>
        </c:txPr>
      </c:legendEntry>
      <c:legendEntry>
        <c:idx val="4"/>
        <c:delete val="1"/>
      </c:legendEntry>
      <c:layout>
        <c:manualLayout>
          <c:xMode val="edge"/>
          <c:yMode val="edge"/>
          <c:x val="2.2371718022224075E-3"/>
          <c:y val="0.9031645064274878"/>
          <c:w val="0.98324377661678375"/>
          <c:h val="8.4160168205892533E-2"/>
        </c:manualLayout>
      </c:layout>
      <c:overlay val="0"/>
      <c:txPr>
        <a:bodyPr/>
        <a:lstStyle/>
        <a:p>
          <a:pPr>
            <a:defRPr sz="2400" b="1"/>
          </a:pPr>
          <a:endParaRPr lang="de-DE"/>
        </a:p>
      </c:txPr>
    </c:legend>
    <c:plotVisOnly val="1"/>
    <c:dispBlanksAs val="gap"/>
    <c:showDLblsOverMax val="0"/>
  </c:chart>
  <c:spPr>
    <a:ln w="3175">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50" workbookViewId="0"/>
  </sheetViews>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259773</xdr:colOff>
      <xdr:row>44</xdr:row>
      <xdr:rowOff>5628</xdr:rowOff>
    </xdr:from>
    <xdr:to>
      <xdr:col>12</xdr:col>
      <xdr:colOff>259773</xdr:colOff>
      <xdr:row>57</xdr:row>
      <xdr:rowOff>91353</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277350" cy="60007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0.00372</cdr:x>
      <cdr:y>0.14548</cdr:y>
    </cdr:from>
    <cdr:to>
      <cdr:x>0.06141</cdr:x>
      <cdr:y>0.56607</cdr:y>
    </cdr:to>
    <cdr:sp macro="" textlink="">
      <cdr:nvSpPr>
        <cdr:cNvPr id="2" name="Textfeld 1"/>
        <cdr:cNvSpPr txBox="1"/>
      </cdr:nvSpPr>
      <cdr:spPr>
        <a:xfrm xmlns:a="http://schemas.openxmlformats.org/drawingml/2006/main">
          <a:off x="34637" y="874568"/>
          <a:ext cx="536863" cy="2528455"/>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de-AT" sz="2400" b="1"/>
            <a:t>Euro je kg Milch</a:t>
          </a:r>
        </a:p>
      </cdr:txBody>
    </cdr:sp>
  </cdr:relSizeAnchor>
  <cdr:relSizeAnchor xmlns:cdr="http://schemas.openxmlformats.org/drawingml/2006/chartDrawing">
    <cdr:from>
      <cdr:x>0.59176</cdr:x>
      <cdr:y>0.55599</cdr:y>
    </cdr:from>
    <cdr:to>
      <cdr:x>0.96394</cdr:x>
      <cdr:y>0.63665</cdr:y>
    </cdr:to>
    <cdr:sp macro="" textlink="">
      <cdr:nvSpPr>
        <cdr:cNvPr id="4" name="Textfeld 3"/>
        <cdr:cNvSpPr txBox="1"/>
      </cdr:nvSpPr>
      <cdr:spPr>
        <a:xfrm xmlns:a="http://schemas.openxmlformats.org/drawingml/2006/main">
          <a:off x="5507181" y="3342409"/>
          <a:ext cx="3463637" cy="4849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de-AT" sz="2400" b="1">
              <a:solidFill>
                <a:schemeClr val="bg2">
                  <a:lumMod val="25000"/>
                </a:schemeClr>
              </a:solidFill>
            </a:rPr>
            <a:t>Langfristige Kostenkurve</a:t>
          </a:r>
        </a:p>
      </cdr:txBody>
    </cdr:sp>
  </cdr:relSizeAnchor>
  <cdr:relSizeAnchor xmlns:cdr="http://schemas.openxmlformats.org/drawingml/2006/chartDrawing">
    <cdr:from>
      <cdr:x>0.74436</cdr:x>
      <cdr:y>0.79797</cdr:y>
    </cdr:from>
    <cdr:to>
      <cdr:x>0.99372</cdr:x>
      <cdr:y>0.86855</cdr:y>
    </cdr:to>
    <cdr:sp macro="" textlink="">
      <cdr:nvSpPr>
        <cdr:cNvPr id="5" name="Textfeld 4"/>
        <cdr:cNvSpPr txBox="1"/>
      </cdr:nvSpPr>
      <cdr:spPr>
        <a:xfrm xmlns:a="http://schemas.openxmlformats.org/drawingml/2006/main">
          <a:off x="6927273" y="4797136"/>
          <a:ext cx="2320636" cy="4242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de-AT" sz="2200" b="1"/>
            <a:t>Anzahl Kühe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abSelected="1" zoomScale="110" zoomScaleNormal="110" workbookViewId="0">
      <selection activeCell="F51" sqref="F51"/>
    </sheetView>
  </sheetViews>
  <sheetFormatPr baseColWidth="10" defaultRowHeight="15" x14ac:dyDescent="0.25"/>
  <cols>
    <col min="1" max="1" width="15.140625" style="2" customWidth="1"/>
    <col min="2" max="2" width="12.28515625" customWidth="1"/>
  </cols>
  <sheetData>
    <row r="1" spans="1:8" ht="28.5" x14ac:dyDescent="0.45">
      <c r="A1" s="11" t="s">
        <v>15</v>
      </c>
    </row>
    <row r="2" spans="1:8" x14ac:dyDescent="0.25">
      <c r="A2" s="5"/>
    </row>
    <row r="3" spans="1:8" ht="21" x14ac:dyDescent="0.35">
      <c r="A3" s="10" t="s">
        <v>23</v>
      </c>
    </row>
    <row r="4" spans="1:8" x14ac:dyDescent="0.25">
      <c r="A4" s="5"/>
    </row>
    <row r="5" spans="1:8" ht="18.75" x14ac:dyDescent="0.3">
      <c r="A5" s="9" t="s">
        <v>24</v>
      </c>
    </row>
    <row r="6" spans="1:8" ht="18.75" x14ac:dyDescent="0.3">
      <c r="A6" s="9"/>
    </row>
    <row r="7" spans="1:8" x14ac:dyDescent="0.25">
      <c r="A7" s="4" t="s">
        <v>37</v>
      </c>
    </row>
    <row r="8" spans="1:8" ht="75" customHeight="1" x14ac:dyDescent="0.25">
      <c r="A8" s="54" t="s">
        <v>36</v>
      </c>
      <c r="B8" s="54"/>
      <c r="C8" s="54"/>
      <c r="D8" s="54"/>
      <c r="E8" s="54"/>
      <c r="F8" s="54"/>
      <c r="G8" s="54"/>
      <c r="H8" s="54"/>
    </row>
    <row r="9" spans="1:8" ht="15.75" customHeight="1" x14ac:dyDescent="0.25">
      <c r="A9" s="4"/>
    </row>
    <row r="10" spans="1:8" ht="15.75" customHeight="1" x14ac:dyDescent="0.25">
      <c r="A10" s="4" t="s">
        <v>18</v>
      </c>
    </row>
    <row r="11" spans="1:8" ht="146.25" customHeight="1" x14ac:dyDescent="0.25">
      <c r="A11" s="54" t="s">
        <v>38</v>
      </c>
      <c r="B11" s="54"/>
      <c r="C11" s="54"/>
      <c r="D11" s="54"/>
      <c r="E11" s="54"/>
      <c r="F11" s="54"/>
      <c r="G11" s="54"/>
      <c r="H11" s="54"/>
    </row>
    <row r="12" spans="1:8" ht="15.75" customHeight="1" x14ac:dyDescent="0.3">
      <c r="A12" s="9"/>
    </row>
    <row r="13" spans="1:8" x14ac:dyDescent="0.25">
      <c r="A13" s="63"/>
      <c r="B13" s="64"/>
      <c r="C13" s="50" t="s">
        <v>25</v>
      </c>
      <c r="D13" s="50"/>
      <c r="E13" s="50"/>
      <c r="F13" s="50"/>
    </row>
    <row r="14" spans="1:8" ht="30" x14ac:dyDescent="0.25">
      <c r="A14" s="65"/>
      <c r="B14" s="66"/>
      <c r="C14" s="21" t="s">
        <v>20</v>
      </c>
      <c r="D14" s="21" t="s">
        <v>21</v>
      </c>
      <c r="E14" s="21" t="s">
        <v>22</v>
      </c>
      <c r="F14" s="21" t="s">
        <v>14</v>
      </c>
    </row>
    <row r="15" spans="1:8" x14ac:dyDescent="0.25">
      <c r="A15" s="29" t="s">
        <v>28</v>
      </c>
      <c r="B15" s="30"/>
      <c r="C15" s="34">
        <v>20000</v>
      </c>
      <c r="D15" s="34">
        <v>40000</v>
      </c>
      <c r="E15" s="34">
        <v>70000</v>
      </c>
      <c r="F15" s="34">
        <v>300000</v>
      </c>
    </row>
    <row r="16" spans="1:8" x14ac:dyDescent="0.25">
      <c r="A16" s="59" t="s">
        <v>29</v>
      </c>
      <c r="B16" s="59"/>
      <c r="C16" s="35">
        <v>150</v>
      </c>
      <c r="D16" s="35">
        <v>120</v>
      </c>
      <c r="E16" s="35">
        <v>85</v>
      </c>
      <c r="F16" s="35">
        <v>55</v>
      </c>
    </row>
    <row r="17" spans="1:8" x14ac:dyDescent="0.25">
      <c r="A17" s="60" t="s">
        <v>30</v>
      </c>
      <c r="B17" s="60"/>
      <c r="C17" s="36">
        <v>500</v>
      </c>
      <c r="D17" s="36">
        <v>1000</v>
      </c>
      <c r="E17" s="36">
        <v>2500</v>
      </c>
      <c r="F17" s="36">
        <v>8000</v>
      </c>
    </row>
    <row r="18" spans="1:8" x14ac:dyDescent="0.25">
      <c r="A18" s="61" t="s">
        <v>31</v>
      </c>
      <c r="B18" s="61"/>
      <c r="C18" s="38">
        <f>+C15/12+C15/2*0.03</f>
        <v>1966.6666666666667</v>
      </c>
      <c r="D18" s="38">
        <f t="shared" ref="D18:F18" si="0">+D15/12+D15/2*0.03</f>
        <v>3933.3333333333335</v>
      </c>
      <c r="E18" s="38">
        <f t="shared" si="0"/>
        <v>6883.333333333333</v>
      </c>
      <c r="F18" s="38">
        <f t="shared" si="0"/>
        <v>29500</v>
      </c>
    </row>
    <row r="19" spans="1:8" x14ac:dyDescent="0.25">
      <c r="A19" s="60" t="s">
        <v>32</v>
      </c>
      <c r="B19" s="60"/>
      <c r="C19" s="36">
        <f>+C16*12</f>
        <v>1800</v>
      </c>
      <c r="D19" s="36">
        <f t="shared" ref="D19:F19" si="1">+D16*12</f>
        <v>1440</v>
      </c>
      <c r="E19" s="36">
        <f t="shared" si="1"/>
        <v>1020</v>
      </c>
      <c r="F19" s="36">
        <f t="shared" si="1"/>
        <v>660</v>
      </c>
    </row>
    <row r="20" spans="1:8" x14ac:dyDescent="0.25">
      <c r="A20" s="62" t="s">
        <v>33</v>
      </c>
      <c r="B20" s="62"/>
      <c r="C20" s="37">
        <v>5500</v>
      </c>
      <c r="D20" s="37">
        <v>6000</v>
      </c>
      <c r="E20" s="37">
        <v>6500</v>
      </c>
      <c r="F20" s="37">
        <v>7000</v>
      </c>
    </row>
    <row r="22" spans="1:8" ht="15.75" x14ac:dyDescent="0.25">
      <c r="A22" s="12" t="s">
        <v>17</v>
      </c>
    </row>
    <row r="23" spans="1:8" ht="115.5" customHeight="1" x14ac:dyDescent="0.25">
      <c r="A23" s="55" t="s">
        <v>39</v>
      </c>
      <c r="B23" s="56"/>
      <c r="C23" s="56"/>
      <c r="D23" s="56"/>
      <c r="E23" s="56"/>
      <c r="F23" s="56"/>
      <c r="G23" s="56"/>
      <c r="H23" s="57"/>
    </row>
    <row r="25" spans="1:8" ht="15.75" x14ac:dyDescent="0.25">
      <c r="A25" s="45" t="s">
        <v>27</v>
      </c>
    </row>
    <row r="26" spans="1:8" x14ac:dyDescent="0.25">
      <c r="A26" s="46" t="s">
        <v>19</v>
      </c>
      <c r="B26" s="48" t="s">
        <v>19</v>
      </c>
      <c r="C26" s="50" t="s">
        <v>25</v>
      </c>
      <c r="D26" s="50"/>
      <c r="E26" s="50"/>
      <c r="F26" s="50"/>
    </row>
    <row r="27" spans="1:8" ht="30" x14ac:dyDescent="0.25">
      <c r="A27" s="47"/>
      <c r="B27" s="49"/>
      <c r="C27" s="21" t="s">
        <v>20</v>
      </c>
      <c r="D27" s="21" t="s">
        <v>21</v>
      </c>
      <c r="E27" s="21" t="s">
        <v>22</v>
      </c>
      <c r="F27" s="21" t="s">
        <v>14</v>
      </c>
      <c r="G27" s="44"/>
    </row>
    <row r="28" spans="1:8" x14ac:dyDescent="0.25">
      <c r="A28" s="22" t="s">
        <v>0</v>
      </c>
      <c r="B28" s="23">
        <v>5</v>
      </c>
      <c r="C28" s="24">
        <f>+$C$18+$C$19*B28</f>
        <v>10966.666666666666</v>
      </c>
      <c r="D28" s="24"/>
      <c r="E28" s="24"/>
      <c r="F28" s="24"/>
    </row>
    <row r="29" spans="1:8" x14ac:dyDescent="0.25">
      <c r="A29" s="13" t="s">
        <v>1</v>
      </c>
      <c r="B29" s="27">
        <v>10</v>
      </c>
      <c r="C29" s="15">
        <f>+$C$18+$C$19*B29</f>
        <v>19966.666666666668</v>
      </c>
      <c r="D29" s="15">
        <f>+$D$18+$D$19*B29</f>
        <v>18333.333333333332</v>
      </c>
      <c r="E29" s="15">
        <f t="shared" ref="E29:E36" si="2">+$E$18+$E$19*B29</f>
        <v>17083.333333333332</v>
      </c>
      <c r="F29" s="15"/>
    </row>
    <row r="30" spans="1:8" x14ac:dyDescent="0.25">
      <c r="A30" s="25" t="s">
        <v>2</v>
      </c>
      <c r="B30" s="26">
        <v>20</v>
      </c>
      <c r="C30" s="8">
        <f>+$C$18+$C$19*B30</f>
        <v>37966.666666666664</v>
      </c>
      <c r="D30" s="8">
        <f>+$D$18+$D$19*B30</f>
        <v>32733.333333333332</v>
      </c>
      <c r="E30" s="8">
        <f t="shared" si="2"/>
        <v>27283.333333333332</v>
      </c>
      <c r="F30" s="8"/>
    </row>
    <row r="31" spans="1:8" x14ac:dyDescent="0.25">
      <c r="A31" s="13" t="s">
        <v>12</v>
      </c>
      <c r="B31" s="27">
        <v>30</v>
      </c>
      <c r="C31" s="15"/>
      <c r="D31" s="15">
        <f>+$D$18+$D$19*B31</f>
        <v>47133.333333333336</v>
      </c>
      <c r="E31" s="15">
        <f t="shared" si="2"/>
        <v>37483.333333333336</v>
      </c>
      <c r="F31" s="15"/>
    </row>
    <row r="32" spans="1:8" x14ac:dyDescent="0.25">
      <c r="A32" s="25" t="s">
        <v>13</v>
      </c>
      <c r="B32" s="26">
        <v>40</v>
      </c>
      <c r="C32" s="8"/>
      <c r="D32" s="8">
        <f>+$D$18+$D$19*B32</f>
        <v>61533.333333333336</v>
      </c>
      <c r="E32" s="8">
        <f t="shared" si="2"/>
        <v>47683.333333333336</v>
      </c>
      <c r="F32" s="8">
        <f t="shared" ref="F32:F41" si="3">+$F$18+$F$19*B32</f>
        <v>55900</v>
      </c>
    </row>
    <row r="33" spans="1:6" x14ac:dyDescent="0.25">
      <c r="A33" s="13" t="s">
        <v>3</v>
      </c>
      <c r="B33" s="27">
        <v>50</v>
      </c>
      <c r="C33" s="15"/>
      <c r="D33" s="15"/>
      <c r="E33" s="15">
        <f t="shared" si="2"/>
        <v>57883.333333333336</v>
      </c>
      <c r="F33" s="15">
        <f t="shared" si="3"/>
        <v>62500</v>
      </c>
    </row>
    <row r="34" spans="1:6" x14ac:dyDescent="0.25">
      <c r="A34" s="25" t="s">
        <v>4</v>
      </c>
      <c r="B34" s="26">
        <v>60</v>
      </c>
      <c r="C34" s="8"/>
      <c r="D34" s="8"/>
      <c r="E34" s="8">
        <f t="shared" si="2"/>
        <v>68083.333333333328</v>
      </c>
      <c r="F34" s="8">
        <f t="shared" si="3"/>
        <v>69100</v>
      </c>
    </row>
    <row r="35" spans="1:6" x14ac:dyDescent="0.25">
      <c r="A35" s="13" t="s">
        <v>5</v>
      </c>
      <c r="B35" s="27">
        <v>70</v>
      </c>
      <c r="C35" s="15"/>
      <c r="D35" s="15"/>
      <c r="E35" s="15">
        <f t="shared" si="2"/>
        <v>78283.333333333328</v>
      </c>
      <c r="F35" s="15">
        <f t="shared" si="3"/>
        <v>75700</v>
      </c>
    </row>
    <row r="36" spans="1:6" x14ac:dyDescent="0.25">
      <c r="A36" s="25" t="s">
        <v>6</v>
      </c>
      <c r="B36" s="26">
        <v>80</v>
      </c>
      <c r="C36" s="8"/>
      <c r="D36" s="8"/>
      <c r="E36" s="8">
        <f t="shared" si="2"/>
        <v>88483.333333333328</v>
      </c>
      <c r="F36" s="8">
        <f t="shared" si="3"/>
        <v>82300</v>
      </c>
    </row>
    <row r="37" spans="1:6" x14ac:dyDescent="0.25">
      <c r="A37" s="13" t="s">
        <v>7</v>
      </c>
      <c r="B37" s="27">
        <v>90</v>
      </c>
      <c r="C37" s="15"/>
      <c r="D37" s="15"/>
      <c r="E37" s="15"/>
      <c r="F37" s="15">
        <f t="shared" si="3"/>
        <v>88900</v>
      </c>
    </row>
    <row r="38" spans="1:6" x14ac:dyDescent="0.25">
      <c r="A38" s="25" t="s">
        <v>8</v>
      </c>
      <c r="B38" s="26">
        <v>100</v>
      </c>
      <c r="C38" s="8"/>
      <c r="D38" s="8"/>
      <c r="E38" s="8"/>
      <c r="F38" s="8">
        <f t="shared" si="3"/>
        <v>95500</v>
      </c>
    </row>
    <row r="39" spans="1:6" x14ac:dyDescent="0.25">
      <c r="A39" s="13" t="s">
        <v>9</v>
      </c>
      <c r="B39" s="27">
        <v>110</v>
      </c>
      <c r="C39" s="15"/>
      <c r="D39" s="15"/>
      <c r="E39" s="15"/>
      <c r="F39" s="15">
        <f t="shared" si="3"/>
        <v>102100</v>
      </c>
    </row>
    <row r="40" spans="1:6" x14ac:dyDescent="0.25">
      <c r="A40" s="25" t="s">
        <v>10</v>
      </c>
      <c r="B40" s="26">
        <v>120</v>
      </c>
      <c r="C40" s="8"/>
      <c r="D40" s="8"/>
      <c r="E40" s="8"/>
      <c r="F40" s="8">
        <f t="shared" si="3"/>
        <v>108700</v>
      </c>
    </row>
    <row r="41" spans="1:6" x14ac:dyDescent="0.25">
      <c r="A41" s="17" t="s">
        <v>11</v>
      </c>
      <c r="B41" s="28">
        <v>130</v>
      </c>
      <c r="C41" s="19"/>
      <c r="D41" s="19"/>
      <c r="E41" s="19"/>
      <c r="F41" s="19">
        <f t="shared" si="3"/>
        <v>115300</v>
      </c>
    </row>
    <row r="42" spans="1:6" x14ac:dyDescent="0.25">
      <c r="C42" s="3"/>
      <c r="D42" s="3"/>
      <c r="E42" s="3"/>
      <c r="F42" s="3"/>
    </row>
    <row r="43" spans="1:6" ht="15.75" x14ac:dyDescent="0.25">
      <c r="A43" s="45" t="s">
        <v>26</v>
      </c>
      <c r="C43" s="3"/>
      <c r="D43" s="3"/>
      <c r="E43" s="3"/>
      <c r="F43" s="3"/>
    </row>
    <row r="44" spans="1:6" x14ac:dyDescent="0.25">
      <c r="A44" s="46" t="s">
        <v>19</v>
      </c>
      <c r="B44" s="48" t="s">
        <v>19</v>
      </c>
      <c r="C44" s="50" t="s">
        <v>25</v>
      </c>
      <c r="D44" s="50"/>
      <c r="E44" s="50"/>
      <c r="F44" s="50"/>
    </row>
    <row r="45" spans="1:6" ht="30" x14ac:dyDescent="0.25">
      <c r="A45" s="47"/>
      <c r="B45" s="49"/>
      <c r="C45" s="21" t="s">
        <v>20</v>
      </c>
      <c r="D45" s="21" t="s">
        <v>21</v>
      </c>
      <c r="E45" s="21" t="s">
        <v>22</v>
      </c>
      <c r="F45" s="21" t="s">
        <v>14</v>
      </c>
    </row>
    <row r="46" spans="1:6" x14ac:dyDescent="0.25">
      <c r="A46" s="29" t="s">
        <v>0</v>
      </c>
      <c r="B46" s="30">
        <v>5</v>
      </c>
      <c r="C46" s="24">
        <f>+C28/B28</f>
        <v>2193.333333333333</v>
      </c>
      <c r="D46" s="24"/>
      <c r="E46" s="24"/>
      <c r="F46" s="24"/>
    </row>
    <row r="47" spans="1:6" x14ac:dyDescent="0.25">
      <c r="A47" s="32" t="s">
        <v>1</v>
      </c>
      <c r="B47" s="14">
        <v>10</v>
      </c>
      <c r="C47" s="15">
        <f>+C29/B29</f>
        <v>1996.6666666666667</v>
      </c>
      <c r="D47" s="15">
        <f>+D29/B29</f>
        <v>1833.3333333333333</v>
      </c>
      <c r="E47" s="15"/>
      <c r="F47" s="15"/>
    </row>
    <row r="48" spans="1:6" x14ac:dyDescent="0.25">
      <c r="A48" s="31" t="s">
        <v>2</v>
      </c>
      <c r="B48" s="6">
        <v>20</v>
      </c>
      <c r="C48" s="8">
        <f>+C30/B30</f>
        <v>1898.3333333333333</v>
      </c>
      <c r="D48" s="8">
        <f>+D30/B30</f>
        <v>1636.6666666666665</v>
      </c>
      <c r="E48" s="8">
        <f t="shared" ref="E48:E54" si="4">+E30/B48</f>
        <v>1364.1666666666665</v>
      </c>
      <c r="F48" s="8"/>
    </row>
    <row r="49" spans="1:6" x14ac:dyDescent="0.25">
      <c r="A49" s="32" t="s">
        <v>12</v>
      </c>
      <c r="B49" s="14">
        <v>30</v>
      </c>
      <c r="C49" s="15"/>
      <c r="D49" s="15">
        <f>+D31/B31</f>
        <v>1571.1111111111111</v>
      </c>
      <c r="E49" s="15">
        <f t="shared" si="4"/>
        <v>1249.4444444444446</v>
      </c>
      <c r="F49" s="15"/>
    </row>
    <row r="50" spans="1:6" x14ac:dyDescent="0.25">
      <c r="A50" s="31" t="s">
        <v>13</v>
      </c>
      <c r="B50" s="6">
        <v>40</v>
      </c>
      <c r="C50" s="8"/>
      <c r="D50" s="8">
        <f>+D32/B32</f>
        <v>1538.3333333333335</v>
      </c>
      <c r="E50" s="8">
        <f t="shared" si="4"/>
        <v>1192.0833333333335</v>
      </c>
      <c r="F50" s="8"/>
    </row>
    <row r="51" spans="1:6" x14ac:dyDescent="0.25">
      <c r="A51" s="32" t="s">
        <v>3</v>
      </c>
      <c r="B51" s="14">
        <v>50</v>
      </c>
      <c r="C51" s="15"/>
      <c r="D51" s="15"/>
      <c r="E51" s="15">
        <f t="shared" si="4"/>
        <v>1157.6666666666667</v>
      </c>
      <c r="F51" s="15">
        <f t="shared" ref="F51:F59" si="5">+F33/B51</f>
        <v>1250</v>
      </c>
    </row>
    <row r="52" spans="1:6" x14ac:dyDescent="0.25">
      <c r="A52" s="31" t="s">
        <v>4</v>
      </c>
      <c r="B52" s="6">
        <v>60</v>
      </c>
      <c r="C52" s="8"/>
      <c r="D52" s="8"/>
      <c r="E52" s="8">
        <f t="shared" si="4"/>
        <v>1134.7222222222222</v>
      </c>
      <c r="F52" s="8">
        <f t="shared" si="5"/>
        <v>1151.6666666666667</v>
      </c>
    </row>
    <row r="53" spans="1:6" x14ac:dyDescent="0.25">
      <c r="A53" s="32" t="s">
        <v>5</v>
      </c>
      <c r="B53" s="14">
        <v>70</v>
      </c>
      <c r="C53" s="15"/>
      <c r="D53" s="15"/>
      <c r="E53" s="15">
        <f t="shared" si="4"/>
        <v>1118.3333333333333</v>
      </c>
      <c r="F53" s="15">
        <f t="shared" si="5"/>
        <v>1081.4285714285713</v>
      </c>
    </row>
    <row r="54" spans="1:6" x14ac:dyDescent="0.25">
      <c r="A54" s="31" t="s">
        <v>6</v>
      </c>
      <c r="B54" s="6">
        <v>80</v>
      </c>
      <c r="C54" s="8"/>
      <c r="D54" s="8"/>
      <c r="E54" s="8">
        <f t="shared" si="4"/>
        <v>1106.0416666666665</v>
      </c>
      <c r="F54" s="8">
        <f t="shared" si="5"/>
        <v>1028.75</v>
      </c>
    </row>
    <row r="55" spans="1:6" x14ac:dyDescent="0.25">
      <c r="A55" s="32" t="s">
        <v>7</v>
      </c>
      <c r="B55" s="14">
        <v>90</v>
      </c>
      <c r="C55" s="15"/>
      <c r="D55" s="15"/>
      <c r="E55" s="15"/>
      <c r="F55" s="15">
        <f t="shared" si="5"/>
        <v>987.77777777777783</v>
      </c>
    </row>
    <row r="56" spans="1:6" x14ac:dyDescent="0.25">
      <c r="A56" s="31" t="s">
        <v>8</v>
      </c>
      <c r="B56" s="6">
        <v>100</v>
      </c>
      <c r="C56" s="8"/>
      <c r="D56" s="8"/>
      <c r="E56" s="8"/>
      <c r="F56" s="8">
        <f t="shared" si="5"/>
        <v>955</v>
      </c>
    </row>
    <row r="57" spans="1:6" x14ac:dyDescent="0.25">
      <c r="A57" s="32" t="s">
        <v>9</v>
      </c>
      <c r="B57" s="14">
        <v>110</v>
      </c>
      <c r="C57" s="15"/>
      <c r="D57" s="15"/>
      <c r="E57" s="15"/>
      <c r="F57" s="15">
        <f t="shared" si="5"/>
        <v>928.18181818181813</v>
      </c>
    </row>
    <row r="58" spans="1:6" x14ac:dyDescent="0.25">
      <c r="A58" s="31" t="s">
        <v>10</v>
      </c>
      <c r="B58" s="6">
        <v>120</v>
      </c>
      <c r="C58" s="8"/>
      <c r="D58" s="8"/>
      <c r="E58" s="8"/>
      <c r="F58" s="8">
        <f t="shared" si="5"/>
        <v>905.83333333333337</v>
      </c>
    </row>
    <row r="59" spans="1:6" x14ac:dyDescent="0.25">
      <c r="A59" s="33" t="s">
        <v>11</v>
      </c>
      <c r="B59" s="18">
        <v>130</v>
      </c>
      <c r="C59" s="18"/>
      <c r="D59" s="18"/>
      <c r="E59" s="18"/>
      <c r="F59" s="19">
        <f t="shared" si="5"/>
        <v>886.92307692307691</v>
      </c>
    </row>
    <row r="60" spans="1:6" x14ac:dyDescent="0.25">
      <c r="F60" s="3"/>
    </row>
    <row r="61" spans="1:6" ht="15.75" x14ac:dyDescent="0.25">
      <c r="A61" s="45" t="s">
        <v>35</v>
      </c>
    </row>
    <row r="62" spans="1:6" x14ac:dyDescent="0.25">
      <c r="A62" s="48" t="s">
        <v>19</v>
      </c>
      <c r="B62" s="50" t="s">
        <v>25</v>
      </c>
      <c r="C62" s="50"/>
      <c r="D62" s="50"/>
      <c r="E62" s="50"/>
      <c r="F62" s="58" t="s">
        <v>34</v>
      </c>
    </row>
    <row r="63" spans="1:6" ht="30" x14ac:dyDescent="0.25">
      <c r="A63" s="49"/>
      <c r="B63" s="21" t="s">
        <v>20</v>
      </c>
      <c r="C63" s="21" t="s">
        <v>21</v>
      </c>
      <c r="D63" s="21" t="s">
        <v>22</v>
      </c>
      <c r="E63" s="21" t="s">
        <v>14</v>
      </c>
      <c r="F63" s="58"/>
    </row>
    <row r="64" spans="1:6" x14ac:dyDescent="0.25">
      <c r="A64" s="30">
        <v>5</v>
      </c>
      <c r="B64" s="39">
        <f>+C28/(B28*$C$20)</f>
        <v>0.39878787878787875</v>
      </c>
      <c r="C64" s="24"/>
      <c r="D64" s="24"/>
      <c r="E64" s="24"/>
      <c r="F64" s="40">
        <v>0.38</v>
      </c>
    </row>
    <row r="65" spans="1:8" x14ac:dyDescent="0.25">
      <c r="A65" s="14">
        <v>10</v>
      </c>
      <c r="B65" s="42">
        <f>+C29/(B29*$C$20)</f>
        <v>0.36303030303030304</v>
      </c>
      <c r="C65" s="42">
        <f>+D29/(B29*$D$20)</f>
        <v>0.30555555555555552</v>
      </c>
      <c r="D65" s="15"/>
      <c r="E65" s="15"/>
      <c r="F65" s="16">
        <v>0.28000000000000003</v>
      </c>
    </row>
    <row r="66" spans="1:8" x14ac:dyDescent="0.25">
      <c r="A66" s="6">
        <v>20</v>
      </c>
      <c r="B66" s="41">
        <f>+C30/(B30*$C$20)</f>
        <v>0.34515151515151515</v>
      </c>
      <c r="C66" s="41">
        <f>+D30/(B30*$D$20)</f>
        <v>0.27277777777777779</v>
      </c>
      <c r="D66" s="41">
        <f t="shared" ref="D66:D72" si="6">+E48/$E$20</f>
        <v>0.20987179487179486</v>
      </c>
      <c r="E66" s="8"/>
      <c r="F66" s="7">
        <v>0.18</v>
      </c>
    </row>
    <row r="67" spans="1:8" x14ac:dyDescent="0.25">
      <c r="A67" s="14">
        <v>30</v>
      </c>
      <c r="B67" s="15"/>
      <c r="C67" s="42">
        <f>+D31/(B31*$D$20)</f>
        <v>0.26185185185185189</v>
      </c>
      <c r="D67" s="42">
        <f t="shared" si="6"/>
        <v>0.19222222222222224</v>
      </c>
      <c r="E67" s="15"/>
      <c r="F67" s="16">
        <v>0.15</v>
      </c>
    </row>
    <row r="68" spans="1:8" x14ac:dyDescent="0.25">
      <c r="A68" s="6">
        <v>40</v>
      </c>
      <c r="B68" s="8"/>
      <c r="C68" s="41">
        <f>+D32/(B32*$D$20)</f>
        <v>0.25638888888888889</v>
      </c>
      <c r="D68" s="41">
        <f t="shared" si="6"/>
        <v>0.18339743589743593</v>
      </c>
      <c r="E68" s="41"/>
      <c r="F68" s="7">
        <v>0.13500000000000001</v>
      </c>
    </row>
    <row r="69" spans="1:8" x14ac:dyDescent="0.25">
      <c r="A69" s="14">
        <v>50</v>
      </c>
      <c r="B69" s="15"/>
      <c r="C69" s="15"/>
      <c r="D69" s="42">
        <f t="shared" si="6"/>
        <v>0.17810256410256411</v>
      </c>
      <c r="E69" s="42"/>
      <c r="F69" s="16">
        <f>+F68-F68*0.022</f>
        <v>0.13203000000000001</v>
      </c>
    </row>
    <row r="70" spans="1:8" x14ac:dyDescent="0.25">
      <c r="A70" s="6">
        <v>60</v>
      </c>
      <c r="B70" s="8"/>
      <c r="C70" s="8"/>
      <c r="D70" s="41">
        <f t="shared" si="6"/>
        <v>0.17457264957264956</v>
      </c>
      <c r="E70" s="41"/>
      <c r="F70" s="7">
        <f t="shared" ref="F70:F77" si="7">+F69-F69*0.022</f>
        <v>0.12912534000000001</v>
      </c>
    </row>
    <row r="71" spans="1:8" x14ac:dyDescent="0.25">
      <c r="A71" s="14">
        <v>70</v>
      </c>
      <c r="B71" s="15"/>
      <c r="C71" s="15"/>
      <c r="D71" s="42">
        <f t="shared" si="6"/>
        <v>0.17205128205128203</v>
      </c>
      <c r="E71" s="42"/>
      <c r="F71" s="16">
        <f t="shared" si="7"/>
        <v>0.12628458251999999</v>
      </c>
    </row>
    <row r="72" spans="1:8" x14ac:dyDescent="0.25">
      <c r="A72" s="6">
        <v>80</v>
      </c>
      <c r="B72" s="8"/>
      <c r="C72" s="8"/>
      <c r="D72" s="41">
        <f t="shared" si="6"/>
        <v>0.17016025641025639</v>
      </c>
      <c r="E72" s="41"/>
      <c r="F72" s="7">
        <f t="shared" si="7"/>
        <v>0.12350632170456</v>
      </c>
    </row>
    <row r="73" spans="1:8" x14ac:dyDescent="0.25">
      <c r="A73" s="14">
        <v>90</v>
      </c>
      <c r="B73" s="15"/>
      <c r="C73" s="15"/>
      <c r="D73" s="42"/>
      <c r="E73" s="42">
        <f>+F37/(B37*$F$20)</f>
        <v>0.1411111111111111</v>
      </c>
      <c r="F73" s="16">
        <f t="shared" si="7"/>
        <v>0.12078918262705968</v>
      </c>
    </row>
    <row r="74" spans="1:8" x14ac:dyDescent="0.25">
      <c r="A74" s="6">
        <v>100</v>
      </c>
      <c r="B74" s="8"/>
      <c r="C74" s="8"/>
      <c r="D74" s="8"/>
      <c r="E74" s="41">
        <f>+F38/(B38*$F$20)</f>
        <v>0.13642857142857143</v>
      </c>
      <c r="F74" s="7">
        <f t="shared" si="7"/>
        <v>0.11813182060926436</v>
      </c>
    </row>
    <row r="75" spans="1:8" x14ac:dyDescent="0.25">
      <c r="A75" s="14">
        <v>110</v>
      </c>
      <c r="B75" s="15"/>
      <c r="C75" s="15"/>
      <c r="D75" s="15"/>
      <c r="E75" s="42">
        <f>+F39/(B39*$F$20)</f>
        <v>0.1325974025974026</v>
      </c>
      <c r="F75" s="16">
        <f t="shared" si="7"/>
        <v>0.11553292055586055</v>
      </c>
    </row>
    <row r="76" spans="1:8" x14ac:dyDescent="0.25">
      <c r="A76" s="6">
        <v>120</v>
      </c>
      <c r="B76" s="8"/>
      <c r="C76" s="8"/>
      <c r="D76" s="8"/>
      <c r="E76" s="41">
        <f>+F40/(B40*$F$20)</f>
        <v>0.12940476190476191</v>
      </c>
      <c r="F76" s="7">
        <f t="shared" si="7"/>
        <v>0.11299119630363162</v>
      </c>
    </row>
    <row r="77" spans="1:8" x14ac:dyDescent="0.25">
      <c r="A77" s="18">
        <v>130</v>
      </c>
      <c r="B77" s="18"/>
      <c r="C77" s="18"/>
      <c r="D77" s="18"/>
      <c r="E77" s="43">
        <f>+F41/(B41*$F$20)</f>
        <v>0.12670329670329669</v>
      </c>
      <c r="F77" s="20">
        <f t="shared" si="7"/>
        <v>0.11050538998495173</v>
      </c>
    </row>
    <row r="78" spans="1:8" x14ac:dyDescent="0.25">
      <c r="A78"/>
      <c r="F78" s="1"/>
    </row>
    <row r="79" spans="1:8" ht="15.75" x14ac:dyDescent="0.25">
      <c r="A79" s="12" t="s">
        <v>16</v>
      </c>
    </row>
    <row r="80" spans="1:8" ht="135" customHeight="1" x14ac:dyDescent="0.25">
      <c r="A80" s="51" t="s">
        <v>40</v>
      </c>
      <c r="B80" s="52"/>
      <c r="C80" s="52"/>
      <c r="D80" s="52"/>
      <c r="E80" s="52"/>
      <c r="F80" s="52"/>
      <c r="G80" s="52"/>
      <c r="H80" s="53"/>
    </row>
  </sheetData>
  <mergeCells count="20">
    <mergeCell ref="A13:B14"/>
    <mergeCell ref="C26:F26"/>
    <mergeCell ref="A26:A27"/>
    <mergeCell ref="B26:B27"/>
    <mergeCell ref="A44:A45"/>
    <mergeCell ref="B44:B45"/>
    <mergeCell ref="C44:F44"/>
    <mergeCell ref="A80:H80"/>
    <mergeCell ref="A8:H8"/>
    <mergeCell ref="A11:H11"/>
    <mergeCell ref="A23:H23"/>
    <mergeCell ref="A62:A63"/>
    <mergeCell ref="B62:E62"/>
    <mergeCell ref="F62:F63"/>
    <mergeCell ref="C13:F13"/>
    <mergeCell ref="A16:B16"/>
    <mergeCell ref="A17:B17"/>
    <mergeCell ref="A18:B18"/>
    <mergeCell ref="A19:B19"/>
    <mergeCell ref="A20:B20"/>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Diagramme</vt:lpstr>
      </vt:variant>
      <vt:variant>
        <vt:i4>1</vt:i4>
      </vt:variant>
    </vt:vector>
  </HeadingPairs>
  <TitlesOfParts>
    <vt:vector size="2" baseType="lpstr">
      <vt:lpstr>TAB_Kurz- und landfristige Kost</vt:lpstr>
      <vt:lpstr>D_Kurz-und langfristige Kosten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Leopold.KIRNER</dc:creator>
  <cp:lastModifiedBy>Schule</cp:lastModifiedBy>
  <dcterms:created xsi:type="dcterms:W3CDTF">2012-07-17T09:08:35Z</dcterms:created>
  <dcterms:modified xsi:type="dcterms:W3CDTF">2016-10-07T17:15:48Z</dcterms:modified>
</cp:coreProperties>
</file>