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ex\Dropbox\Meister 2016\aaa-Einheitenplanung\aac-Kostentheorie2\upload\"/>
    </mc:Choice>
  </mc:AlternateContent>
  <bookViews>
    <workbookView xWindow="0" yWindow="0" windowWidth="20490" windowHeight="7305" tabRatio="837"/>
  </bookViews>
  <sheets>
    <sheet name="Grundsätzliches" sheetId="21" r:id="rId1"/>
    <sheet name="TAB_6_3_3" sheetId="18" r:id="rId2"/>
    <sheet name="D_6_3_3_Gesamte Kosten" sheetId="20" r:id="rId3"/>
    <sheet name="D_6_3_3 Durchschnittl Kosten" sheetId="19" r:id="rId4"/>
  </sheets>
  <definedNames>
    <definedName name="solver_adj" localSheetId="1" hidden="1">TAB_6_3_3!$A$12:$A$27</definedName>
    <definedName name="solver_cvg" localSheetId="1" hidden="1">0.0001</definedName>
    <definedName name="solver_drv" localSheetId="1" hidden="1">2</definedName>
    <definedName name="solver_eng" localSheetId="1" hidden="1">1</definedName>
    <definedName name="solver_est" localSheetId="1" hidden="1">1</definedName>
    <definedName name="solver_itr" localSheetId="1" hidden="1">2147483647</definedName>
    <definedName name="solver_lhs1" localSheetId="1" hidden="1">TAB_6_3_3!$J$13</definedName>
    <definedName name="solver_mip" localSheetId="1" hidden="1">2147483647</definedName>
    <definedName name="solver_mni" localSheetId="1" hidden="1">30</definedName>
    <definedName name="solver_mrt" localSheetId="1" hidden="1">0.075</definedName>
    <definedName name="solver_msl" localSheetId="1" hidden="1">2</definedName>
    <definedName name="solver_neg" localSheetId="1" hidden="1">1</definedName>
    <definedName name="solver_nod" localSheetId="1" hidden="1">2147483647</definedName>
    <definedName name="solver_num" localSheetId="1" hidden="1">0</definedName>
    <definedName name="solver_nwt" localSheetId="1" hidden="1">1</definedName>
    <definedName name="solver_opt" localSheetId="1" hidden="1">TAB_6_3_3!$O$18</definedName>
    <definedName name="solver_pre" localSheetId="1" hidden="1">0.000001</definedName>
    <definedName name="solver_rbv" localSheetId="1" hidden="1">2</definedName>
    <definedName name="solver_rel1" localSheetId="1" hidden="1">2</definedName>
    <definedName name="solver_rhs1" localSheetId="1" hidden="1">TAB_6_3_3!$K$13</definedName>
    <definedName name="solver_rlx" localSheetId="1" hidden="1">2</definedName>
    <definedName name="solver_rsd" localSheetId="1" hidden="1">0</definedName>
    <definedName name="solver_scl" localSheetId="1" hidden="1">2</definedName>
    <definedName name="solver_sho" localSheetId="1" hidden="1">2</definedName>
    <definedName name="solver_ssz" localSheetId="1" hidden="1">100</definedName>
    <definedName name="solver_tim" localSheetId="1" hidden="1">2147483647</definedName>
    <definedName name="solver_tol" localSheetId="1" hidden="1">0.01</definedName>
    <definedName name="solver_typ" localSheetId="1" hidden="1">2</definedName>
    <definedName name="solver_val" localSheetId="1" hidden="1">0</definedName>
    <definedName name="solver_ver" localSheetId="1" hidden="1">3</definedName>
  </definedNames>
  <calcPr calcId="152511"/>
</workbook>
</file>

<file path=xl/calcChain.xml><?xml version="1.0" encoding="utf-8"?>
<calcChain xmlns="http://schemas.openxmlformats.org/spreadsheetml/2006/main">
  <c r="C12" i="18" l="1"/>
  <c r="E12" i="18"/>
  <c r="F11" i="18"/>
  <c r="K13" i="18" l="1"/>
  <c r="K14" i="18" s="1"/>
  <c r="K15" i="18" s="1"/>
  <c r="K16" i="18" s="1"/>
  <c r="K17" i="18" s="1"/>
  <c r="K18" i="18" s="1"/>
  <c r="K19" i="18" s="1"/>
  <c r="K20" i="18" s="1"/>
  <c r="K21" i="18" s="1"/>
  <c r="K22" i="18" s="1"/>
  <c r="K23" i="18" s="1"/>
  <c r="K24" i="18" s="1"/>
  <c r="K25" i="18" s="1"/>
  <c r="K26" i="18" s="1"/>
  <c r="K27" i="18" s="1"/>
  <c r="K28" i="18" s="1"/>
  <c r="E13" i="18"/>
  <c r="E14" i="18" s="1"/>
  <c r="E15" i="18" s="1"/>
  <c r="E16" i="18" s="1"/>
  <c r="E17" i="18" s="1"/>
  <c r="E18" i="18" s="1"/>
  <c r="E19" i="18" s="1"/>
  <c r="E20" i="18" s="1"/>
  <c r="E21" i="18" s="1"/>
  <c r="E22" i="18" s="1"/>
  <c r="E23" i="18" s="1"/>
  <c r="E24" i="18" s="1"/>
  <c r="E25" i="18" s="1"/>
  <c r="E26" i="18" s="1"/>
  <c r="E27" i="18" s="1"/>
  <c r="E28" i="18" s="1"/>
  <c r="D13" i="18" l="1"/>
  <c r="D28" i="18"/>
  <c r="D12" i="18"/>
  <c r="F12" i="18"/>
  <c r="G11" i="18" s="1"/>
  <c r="C13" i="18"/>
  <c r="I13" i="18" s="1"/>
  <c r="C14" i="18"/>
  <c r="I14" i="18"/>
  <c r="C15" i="18"/>
  <c r="I15" i="18"/>
  <c r="C16" i="18"/>
  <c r="I16" i="18"/>
  <c r="C17" i="18"/>
  <c r="I17" i="18"/>
  <c r="C18" i="18"/>
  <c r="I18" i="18"/>
  <c r="C19" i="18"/>
  <c r="L19" i="18"/>
  <c r="C20" i="18"/>
  <c r="C21" i="18"/>
  <c r="I21" i="18" s="1"/>
  <c r="C22" i="18"/>
  <c r="I22" i="18" s="1"/>
  <c r="C23" i="18"/>
  <c r="I23" i="18" s="1"/>
  <c r="C24" i="18"/>
  <c r="C25" i="18"/>
  <c r="I25" i="18"/>
  <c r="J25" i="18" s="1"/>
  <c r="C26" i="18"/>
  <c r="I26" i="18" s="1"/>
  <c r="C27" i="18"/>
  <c r="I27" i="18"/>
  <c r="C28" i="18"/>
  <c r="I28" i="18" s="1"/>
  <c r="J28" i="18" s="1"/>
  <c r="I12" i="18"/>
  <c r="L14" i="18"/>
  <c r="L22" i="18"/>
  <c r="L27" i="18"/>
  <c r="L26" i="18"/>
  <c r="L18" i="18"/>
  <c r="L15" i="18"/>
  <c r="D14" i="18"/>
  <c r="F14" i="18" s="1"/>
  <c r="D15" i="18"/>
  <c r="F15" i="18" s="1"/>
  <c r="D27" i="18"/>
  <c r="F27" i="18" s="1"/>
  <c r="D23" i="18"/>
  <c r="F23" i="18" s="1"/>
  <c r="D19" i="18"/>
  <c r="F19" i="18" s="1"/>
  <c r="H13" i="18"/>
  <c r="L12" i="18"/>
  <c r="L25" i="18"/>
  <c r="L17" i="18"/>
  <c r="L13" i="18"/>
  <c r="L28" i="18"/>
  <c r="L24" i="18"/>
  <c r="L20" i="18"/>
  <c r="L16" i="18"/>
  <c r="I24" i="18"/>
  <c r="I20" i="18"/>
  <c r="J20" i="18" s="1"/>
  <c r="H28" i="18"/>
  <c r="H12" i="18"/>
  <c r="F13" i="18"/>
  <c r="I19" i="18"/>
  <c r="J19" i="18" s="1"/>
  <c r="F28" i="18"/>
  <c r="H14" i="18"/>
  <c r="D20" i="18"/>
  <c r="F20" i="18" s="1"/>
  <c r="D17" i="18"/>
  <c r="F17" i="18"/>
  <c r="H27" i="18"/>
  <c r="H23" i="18"/>
  <c r="D25" i="18"/>
  <c r="F25" i="18" s="1"/>
  <c r="D18" i="18"/>
  <c r="F18" i="18" s="1"/>
  <c r="H19" i="18"/>
  <c r="D24" i="18"/>
  <c r="F24" i="18" s="1"/>
  <c r="D22" i="18"/>
  <c r="F22" i="18" s="1"/>
  <c r="D16" i="18"/>
  <c r="F16" i="18" s="1"/>
  <c r="D21" i="18"/>
  <c r="D26" i="18"/>
  <c r="H26" i="18" s="1"/>
  <c r="H24" i="18"/>
  <c r="H17" i="18"/>
  <c r="F26" i="18"/>
  <c r="M26" i="18" s="1"/>
  <c r="H25" i="18"/>
  <c r="F21" i="18"/>
  <c r="J27" i="18" l="1"/>
  <c r="J14" i="18"/>
  <c r="G12" i="18"/>
  <c r="M12" i="18"/>
  <c r="M15" i="18"/>
  <c r="J17" i="18"/>
  <c r="J12" i="18"/>
  <c r="G22" i="18"/>
  <c r="J23" i="18"/>
  <c r="M28" i="18"/>
  <c r="M13" i="18"/>
  <c r="J26" i="18"/>
  <c r="M17" i="18"/>
  <c r="G14" i="18"/>
  <c r="J24" i="18"/>
  <c r="J13" i="18"/>
  <c r="M16" i="18"/>
  <c r="G15" i="18"/>
  <c r="G16" i="18"/>
  <c r="M22" i="18"/>
  <c r="G21" i="18"/>
  <c r="M18" i="18"/>
  <c r="G17" i="18"/>
  <c r="G26" i="18"/>
  <c r="G27" i="18"/>
  <c r="G23" i="18"/>
  <c r="M24" i="18"/>
  <c r="M25" i="18"/>
  <c r="G24" i="18"/>
  <c r="G20" i="18"/>
  <c r="G19" i="18"/>
  <c r="M20" i="18"/>
  <c r="M19" i="18"/>
  <c r="G18" i="18"/>
  <c r="M14" i="18"/>
  <c r="G13" i="18"/>
  <c r="M27" i="18"/>
  <c r="H20" i="18"/>
  <c r="L23" i="18"/>
  <c r="M23" i="18" s="1"/>
  <c r="G25" i="18"/>
  <c r="H21" i="18"/>
  <c r="J21" i="18" s="1"/>
  <c r="H16" i="18"/>
  <c r="J16" i="18" s="1"/>
  <c r="L21" i="18"/>
  <c r="M21" i="18" s="1"/>
  <c r="H18" i="18"/>
  <c r="J18" i="18" s="1"/>
  <c r="H22" i="18"/>
  <c r="J22" i="18" s="1"/>
  <c r="H15" i="18"/>
  <c r="J15" i="18" s="1"/>
</calcChain>
</file>

<file path=xl/sharedStrings.xml><?xml version="1.0" encoding="utf-8"?>
<sst xmlns="http://schemas.openxmlformats.org/spreadsheetml/2006/main" count="47" uniqueCount="45">
  <si>
    <t>Fixe Kosten (FK)</t>
  </si>
  <si>
    <t>VK gesamt</t>
  </si>
  <si>
    <t>Grenz-kosten (GK)</t>
  </si>
  <si>
    <t>Ø VK</t>
  </si>
  <si>
    <t>Produkt-preis</t>
  </si>
  <si>
    <t>Erlös</t>
  </si>
  <si>
    <t>Gewinn</t>
  </si>
  <si>
    <t>Ø TK</t>
  </si>
  <si>
    <t>20</t>
  </si>
  <si>
    <t>Hektar</t>
  </si>
  <si>
    <t>Kornertrag (t)</t>
  </si>
  <si>
    <t>60</t>
  </si>
  <si>
    <t>80</t>
  </si>
  <si>
    <t>100</t>
  </si>
  <si>
    <t>120</t>
  </si>
  <si>
    <t>40</t>
  </si>
  <si>
    <t>300</t>
  </si>
  <si>
    <t>Ø FK</t>
  </si>
  <si>
    <t>140</t>
  </si>
  <si>
    <t>160</t>
  </si>
  <si>
    <t>180</t>
  </si>
  <si>
    <t>200</t>
  </si>
  <si>
    <t>220</t>
  </si>
  <si>
    <t>240</t>
  </si>
  <si>
    <t>260</t>
  </si>
  <si>
    <t>280</t>
  </si>
  <si>
    <t>320</t>
  </si>
  <si>
    <t>340</t>
  </si>
  <si>
    <t>Gesamt-kosten</t>
  </si>
  <si>
    <t>Faktor</t>
  </si>
  <si>
    <t>Kostenverläufe</t>
  </si>
  <si>
    <t xml:space="preserve">Bei der Änderung der Kosten auf die Änderung des Beschäftigungsgrades lassen sich folgende Kostenverläufe bei den variablen Kosten unterscheiden: </t>
  </si>
  <si>
    <t>Hinweise zur Berechnung</t>
  </si>
  <si>
    <t>Angaben</t>
  </si>
  <si>
    <t>Fallbeispiel II</t>
  </si>
  <si>
    <t>Degressive und progressive variable Kosten</t>
  </si>
  <si>
    <r>
      <t xml:space="preserve">Der </t>
    </r>
    <r>
      <rPr>
        <i/>
        <sz val="12"/>
        <color indexed="8"/>
        <rFont val="Calibri"/>
        <family val="2"/>
      </rPr>
      <t>Ackerbaubetrieb</t>
    </r>
    <r>
      <rPr>
        <sz val="12"/>
        <color indexed="8"/>
        <rFont val="Calibri"/>
        <family val="2"/>
      </rPr>
      <t xml:space="preserve"> für dieses Beispiel verfügt über eine Mechanisierung für den Anbau von maximal 300 ha Weizen (angenommene Kapazitätsgrenze). Pro Hektar werden wieder fünf Tonnen geerntet und verkauft. Die variablen Kosten nehmen am Beginn degressiv ab (von 550 auf 395 Euro pro Hektar; siehe Faktor in der letzten Spalte) und nehmen dann progressiv zu (von 395 auf 700 Euro pro Hektar). Die fixen Kosten werden einheitlich mit 20.000 Euro veranschlagt. Die gesamten und durchschnittlichen Kosten sowie die Grenzkosten (je t Weizen) sind der folgenden Tabelle zu entnehmen. </t>
    </r>
  </si>
  <si>
    <t xml:space="preserve">Bei einer Fläche von 20 Hektar errechnen sich variable Kosten von 11.000 Euro (550 Euro mal 20 Hektar), bei 40 Hektar 20.000 Euro (500 Euro mal 40 Hektar) usw. Die durchschnittlichen variablen Kosten je t Weizen starten mit 110 Euro (bei 20 Hektar: 11.000 Euro : 100 t), verringern sich dann auf 79 Euro bei 140 ha (55.300 Euro : 700 t) und steigen dann auf 140 Euro an (210.000 Euro : 1.500 t). Die Grenzkosten verringern sich von 90 (von 20 bis 40 ha) auf 66 Euro (von 80 bis 100 ha) und steigen dann auf 364 Euro (von 280 bis 300 ha). Die Fixkosten je Tonne verringern sich von 200 (20 ha) auf 13 Euro (300 ha). </t>
  </si>
  <si>
    <t xml:space="preserve">Aus der Summe der durchschnittlichen variablen und fixen Kosten resultieren wiederum die durchschnittlichen Gesamtkosten. Diese können wieder mit unserem Produkterlös in Höhe von 160 Euro pro Tonne verglichen werden. Für dieses Beispiel wäre die Gewinnschwelle bei rund 60 Hektar Ackerland erreicht, weil hier die durchschnittlichen Gesamtkosten 159 Euro ausmachen. Die durchschnittlichen Gesamtkosten erreichen ihr Minimum bei 180 Hektar (104 Euro pro t); danach steigen sie wieder an (progressive variable Kosten), liegen aber bei der unterstellten Kapazitätsgrenze noch unter dem Produktpreis. </t>
  </si>
  <si>
    <t>Hinweise zur graphischen Lösung (siehe nächste Tabellenblätter)</t>
  </si>
  <si>
    <t>Die Graphik in der nächsten Tabelle (D_6_3_3_Gesamte Kosten) zeigt den Kostenverlauf in Abhängigkeit der Ackerfläche auf Basis der Gesamtkosten. Dort wo der Abstand von Produkterlös und Gesamtkosten am größten ist, errechnet sich der maximale Gewinn bzw. der optimale Produktionsumfang. Würde man die Gerade des Produkterlöses als Tangente auf den Scheitel der Gesamtkostenkurve verschieben, kann ebenso graphisch der optimale Produktionsumfang ermittelt werden. Für unser Beispiel liegt der maximale Gewinn bei einem Produktionsumfang von ungefähr 220 Hektar Ackerland (54.800 Euro Gewinn).  Einfacher lässt sich der optimale Produktionsumfang nach der Formel: Grenzkosten = Grenzerlös bestimmen, wie die Graphik im übernächsten Tabellenblatt zeigt (D_6_3_3_Durchschnittliche Kosten). Der Schnittpunkt der Grenzkostenkurve mit dem Produktpreis liegt im Bereich zwischen 200 und 220 Hektar. Auch hier gilt: Würde der Produktpreis fallen, dann wäre der optimale Produktionsumfang deutlich niedriger; bei 100 Euro pro Tonne zB zwischen 160 und 180 Hektar Ackerland.</t>
  </si>
  <si>
    <r>
      <t xml:space="preserve">Aus der Graphik "6_3_3_Durchschnittliche Kosten" können darüber hinaus zwei wichtige Schwellenwerte abgeleitet werden: Produktionsschwelle und Gewinnschwelle. Die </t>
    </r>
    <r>
      <rPr>
        <b/>
        <sz val="12"/>
        <color indexed="8"/>
        <rFont val="Calibri"/>
        <family val="2"/>
      </rPr>
      <t>Produktionsschwelle</t>
    </r>
    <r>
      <rPr>
        <sz val="12"/>
        <color indexed="8"/>
        <rFont val="Calibri"/>
        <family val="2"/>
      </rPr>
      <t xml:space="preserve"> (auch als Betriebsminimum bezeichnet) ist dann erreicht, wenn der Produktpreis die minimalen durchschnittlichen variablen Kosten zumindest erreicht bzw. knapp übertrifft. In unserem Beispiel wäre dies bei minimalen variablen Kosten von rund 80 Euro pro Tonne erreicht. Die </t>
    </r>
    <r>
      <rPr>
        <b/>
        <sz val="12"/>
        <color indexed="8"/>
        <rFont val="Calibri"/>
        <family val="2"/>
      </rPr>
      <t xml:space="preserve">Gewinnschwelle, </t>
    </r>
    <r>
      <rPr>
        <sz val="12"/>
        <color indexed="8"/>
        <rFont val="Calibri"/>
        <family val="2"/>
      </rPr>
      <t>auch als Nutzenschwelle bezeichnet (engl. break-even-point), ist jener Punkt, an dem Erlös und Kosten einer Produktion gleich hoch liegen. In unserem Beispiel wäre die Gewinnschwelle bei minimalen durchschnittlichen Gesamtkosten von 104 Euro gegeben.</t>
    </r>
  </si>
  <si>
    <t>0</t>
  </si>
  <si>
    <t>Produktionsschwelle</t>
  </si>
  <si>
    <t>Gewinnschwelle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</si>
</sst>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_-* #,##0_-;\-* #,##0_-;_-* &quot;-&quot;??_-;_-@_-"/>
  </numFmts>
  <fonts count="13" x14ac:knownFonts="1">
    <font>
      <sz val="11"/>
      <color theme="1"/>
      <name val="Calibri"/>
      <family val="2"/>
      <scheme val="minor"/>
    </font>
    <font>
      <sz val="11"/>
      <color indexed="8"/>
      <name val="Calibri"/>
      <family val="2"/>
    </font>
    <font>
      <sz val="9"/>
      <color indexed="8"/>
      <name val="Calibri"/>
      <family val="2"/>
    </font>
    <font>
      <sz val="10"/>
      <color indexed="8"/>
      <name val="Calibri"/>
      <family val="2"/>
    </font>
    <font>
      <sz val="10"/>
      <color indexed="8"/>
      <name val="Calibri"/>
      <family val="2"/>
    </font>
    <font>
      <b/>
      <sz val="14"/>
      <color indexed="57"/>
      <name val="Calibri"/>
      <family val="2"/>
    </font>
    <font>
      <b/>
      <sz val="16"/>
      <color indexed="57"/>
      <name val="Calibri"/>
      <family val="2"/>
    </font>
    <font>
      <b/>
      <sz val="22"/>
      <color indexed="57"/>
      <name val="Calibri"/>
      <family val="2"/>
    </font>
    <font>
      <sz val="12"/>
      <color indexed="8"/>
      <name val="Calibri"/>
      <family val="2"/>
    </font>
    <font>
      <b/>
      <sz val="12"/>
      <color indexed="8"/>
      <name val="Calibri"/>
      <family val="2"/>
    </font>
    <font>
      <sz val="12"/>
      <color indexed="8"/>
      <name val="Calibri"/>
      <family val="2"/>
    </font>
    <font>
      <i/>
      <sz val="12"/>
      <color indexed="8"/>
      <name val="Calibri"/>
      <family val="2"/>
    </font>
    <font>
      <b/>
      <sz val="12"/>
      <color indexed="8"/>
      <name val="Calibri"/>
      <family val="2"/>
    </font>
  </fonts>
  <fills count="9">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26"/>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CCC"/>
        <bgColor indexed="64"/>
      </patternFill>
    </fill>
    <fill>
      <patternFill patternType="solid">
        <fgColor rgb="FFCCFFCC"/>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164" fontId="1" fillId="0" borderId="0" applyFont="0" applyFill="0" applyBorder="0" applyAlignment="0" applyProtection="0"/>
  </cellStyleXfs>
  <cellXfs count="53">
    <xf numFmtId="0" fontId="0" fillId="0" borderId="0" xfId="0"/>
    <xf numFmtId="0" fontId="0" fillId="0" borderId="0" xfId="0" applyAlignment="1">
      <alignment horizontal="center" vertical="center" wrapText="1"/>
    </xf>
    <xf numFmtId="0" fontId="2" fillId="0" borderId="0" xfId="0" applyFont="1" applyAlignment="1">
      <alignment horizontal="center"/>
    </xf>
    <xf numFmtId="0" fontId="0" fillId="0" borderId="1" xfId="0" applyBorder="1" applyAlignment="1">
      <alignment horizontal="center" vertical="center" wrapText="1"/>
    </xf>
    <xf numFmtId="165" fontId="0" fillId="0" borderId="2" xfId="1" applyNumberFormat="1" applyFont="1" applyBorder="1" applyAlignment="1">
      <alignment horizontal="center" vertical="center" wrapText="1"/>
    </xf>
    <xf numFmtId="164" fontId="0" fillId="0" borderId="3" xfId="1" applyNumberFormat="1" applyFont="1" applyBorder="1" applyAlignment="1">
      <alignment horizontal="center" vertical="center" wrapText="1"/>
    </xf>
    <xf numFmtId="165" fontId="0" fillId="0" borderId="3" xfId="1"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3" xfId="0" applyFont="1" applyBorder="1" applyAlignment="1">
      <alignment horizontal="center" vertical="center" wrapText="1"/>
    </xf>
    <xf numFmtId="165" fontId="3" fillId="0" borderId="3" xfId="0" applyNumberFormat="1" applyFont="1" applyBorder="1" applyAlignment="1">
      <alignment horizontal="center" vertical="center" wrapText="1"/>
    </xf>
    <xf numFmtId="165" fontId="3" fillId="0" borderId="3" xfId="1" applyNumberFormat="1" applyFont="1" applyBorder="1" applyAlignment="1">
      <alignment horizontal="center" vertical="center" wrapText="1"/>
    </xf>
    <xf numFmtId="0" fontId="3" fillId="0" borderId="2" xfId="0" applyFont="1" applyBorder="1"/>
    <xf numFmtId="165" fontId="3" fillId="0" borderId="2" xfId="0" applyNumberFormat="1" applyFont="1" applyBorder="1"/>
    <xf numFmtId="165" fontId="3" fillId="0" borderId="2" xfId="0" applyNumberFormat="1" applyFont="1" applyBorder="1" applyAlignment="1">
      <alignment horizontal="center" vertical="center" wrapText="1"/>
    </xf>
    <xf numFmtId="165" fontId="3" fillId="0" borderId="2" xfId="1" applyNumberFormat="1" applyFont="1" applyBorder="1" applyAlignment="1">
      <alignment horizontal="center" vertical="center" wrapText="1"/>
    </xf>
    <xf numFmtId="0" fontId="5" fillId="0" borderId="0" xfId="0" applyFont="1" applyAlignment="1">
      <alignment horizontal="left"/>
    </xf>
    <xf numFmtId="0" fontId="6" fillId="0" borderId="0" xfId="0" applyFont="1" applyAlignment="1">
      <alignment horizontal="left"/>
    </xf>
    <xf numFmtId="0" fontId="7" fillId="0" borderId="0" xfId="0" applyFont="1" applyAlignment="1">
      <alignment horizontal="left"/>
    </xf>
    <xf numFmtId="0" fontId="12" fillId="0" borderId="0" xfId="0" applyFont="1" applyAlignment="1">
      <alignment horizontal="left"/>
    </xf>
    <xf numFmtId="49" fontId="3" fillId="0" borderId="3"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49" fontId="3" fillId="2" borderId="2" xfId="0" applyNumberFormat="1" applyFont="1" applyFill="1" applyBorder="1" applyAlignment="1">
      <alignment horizontal="center"/>
    </xf>
    <xf numFmtId="0" fontId="3" fillId="2" borderId="2" xfId="0" applyFont="1" applyFill="1" applyBorder="1"/>
    <xf numFmtId="165" fontId="3" fillId="2" borderId="2" xfId="0" applyNumberFormat="1" applyFont="1" applyFill="1" applyBorder="1"/>
    <xf numFmtId="165" fontId="3" fillId="2" borderId="2" xfId="0" applyNumberFormat="1" applyFont="1" applyFill="1" applyBorder="1" applyAlignment="1">
      <alignment horizontal="center" vertical="center" wrapText="1"/>
    </xf>
    <xf numFmtId="165" fontId="3" fillId="2" borderId="2" xfId="1" applyNumberFormat="1" applyFont="1" applyFill="1" applyBorder="1" applyAlignment="1">
      <alignment horizontal="center" vertical="center" wrapText="1"/>
    </xf>
    <xf numFmtId="165" fontId="0" fillId="2" borderId="2" xfId="1" applyNumberFormat="1" applyFont="1" applyFill="1" applyBorder="1" applyAlignment="1">
      <alignment horizontal="center" vertical="center" wrapText="1"/>
    </xf>
    <xf numFmtId="49" fontId="3" fillId="2" borderId="4" xfId="0" applyNumberFormat="1" applyFont="1" applyFill="1" applyBorder="1" applyAlignment="1">
      <alignment horizontal="center"/>
    </xf>
    <xf numFmtId="0" fontId="3" fillId="2" borderId="4" xfId="0" applyFont="1" applyFill="1" applyBorder="1"/>
    <xf numFmtId="165" fontId="3" fillId="2" borderId="4" xfId="0" applyNumberFormat="1" applyFont="1" applyFill="1" applyBorder="1"/>
    <xf numFmtId="165" fontId="3" fillId="2" borderId="4" xfId="0" applyNumberFormat="1" applyFont="1" applyFill="1" applyBorder="1" applyAlignment="1">
      <alignment horizontal="center" vertical="center" wrapText="1"/>
    </xf>
    <xf numFmtId="165" fontId="3" fillId="2" borderId="4" xfId="1" applyNumberFormat="1" applyFont="1" applyFill="1" applyBorder="1" applyAlignment="1">
      <alignment horizontal="center" vertical="center" wrapText="1"/>
    </xf>
    <xf numFmtId="165" fontId="0" fillId="2" borderId="4" xfId="1" applyNumberFormat="1" applyFont="1" applyFill="1" applyBorder="1" applyAlignment="1">
      <alignment horizontal="center" vertical="center" wrapText="1"/>
    </xf>
    <xf numFmtId="165" fontId="0" fillId="0" borderId="0" xfId="0" applyNumberFormat="1"/>
    <xf numFmtId="0" fontId="4" fillId="5" borderId="1" xfId="0" applyFont="1" applyFill="1" applyBorder="1" applyAlignment="1">
      <alignment horizontal="center" vertical="center" wrapText="1"/>
    </xf>
    <xf numFmtId="165" fontId="0" fillId="6" borderId="2" xfId="1" applyNumberFormat="1" applyFont="1" applyFill="1" applyBorder="1" applyAlignment="1">
      <alignment horizontal="center" vertical="center" wrapText="1"/>
    </xf>
    <xf numFmtId="165" fontId="0" fillId="6" borderId="4" xfId="1" applyNumberFormat="1" applyFont="1" applyFill="1" applyBorder="1" applyAlignment="1">
      <alignment horizontal="center" vertical="center" wrapText="1"/>
    </xf>
    <xf numFmtId="165" fontId="3" fillId="6" borderId="2" xfId="0" applyNumberFormat="1" applyFont="1" applyFill="1" applyBorder="1"/>
    <xf numFmtId="0" fontId="8" fillId="0" borderId="0" xfId="0" applyFont="1" applyAlignment="1">
      <alignment horizontal="left" vertical="center" wrapText="1"/>
    </xf>
    <xf numFmtId="0" fontId="10" fillId="4" borderId="6"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10" fillId="4" borderId="8"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10" fillId="3" borderId="0" xfId="0" applyFont="1" applyFill="1" applyBorder="1" applyAlignment="1">
      <alignment horizontal="left" vertical="center" wrapText="1"/>
    </xf>
    <xf numFmtId="0" fontId="8" fillId="4" borderId="6" xfId="0" applyFont="1" applyFill="1" applyBorder="1" applyAlignment="1">
      <alignment horizontal="left" wrapText="1"/>
    </xf>
    <xf numFmtId="0" fontId="8" fillId="4" borderId="7" xfId="0" applyFont="1" applyFill="1" applyBorder="1" applyAlignment="1">
      <alignment horizontal="left" wrapText="1"/>
    </xf>
    <xf numFmtId="0" fontId="8" fillId="4" borderId="8" xfId="0" applyFont="1" applyFill="1" applyBorder="1" applyAlignment="1">
      <alignment horizontal="left" wrapText="1"/>
    </xf>
    <xf numFmtId="165" fontId="3" fillId="7" borderId="9" xfId="0" applyNumberFormat="1" applyFont="1" applyFill="1" applyBorder="1" applyAlignment="1">
      <alignment horizontal="center"/>
    </xf>
    <xf numFmtId="165" fontId="3" fillId="7" borderId="10" xfId="0" applyNumberFormat="1" applyFont="1" applyFill="1" applyBorder="1" applyAlignment="1">
      <alignment horizontal="center"/>
    </xf>
    <xf numFmtId="165" fontId="3" fillId="8" borderId="9" xfId="0" applyNumberFormat="1" applyFont="1" applyFill="1" applyBorder="1" applyAlignment="1">
      <alignment horizontal="center"/>
    </xf>
    <xf numFmtId="165" fontId="3" fillId="8" borderId="10" xfId="0" applyNumberFormat="1" applyFont="1" applyFill="1" applyBorder="1" applyAlignment="1">
      <alignment horizontal="center"/>
    </xf>
  </cellXfs>
  <cellStyles count="2">
    <cellStyle name="Komma" xfId="1" builtinId="3"/>
    <cellStyle name="Standard" xfId="0" builtinId="0"/>
  </cellStyles>
  <dxfs count="4">
    <dxf>
      <fill>
        <patternFill>
          <bgColor rgb="FFFFC7CE"/>
        </patternFill>
      </fill>
    </dxf>
    <dxf>
      <font>
        <color rgb="FF006100"/>
      </font>
      <fill>
        <patternFill>
          <bgColor rgb="FFC6EFCE"/>
        </patternFill>
      </fill>
    </dxf>
    <dxf>
      <fill>
        <patternFill>
          <bgColor rgb="FFFFC7CE"/>
        </patternFill>
      </fill>
    </dxf>
    <dxf>
      <fill>
        <patternFill>
          <bgColor rgb="FFFFC7CE"/>
        </patternFill>
      </fill>
    </dxf>
  </dxfs>
  <tableStyles count="0" defaultTableStyle="TableStyleMedium2" defaultPivotStyle="PivotStyleLight16"/>
  <colors>
    <mruColors>
      <color rgb="FFCC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hartsheet" Target="chartsheets/sheet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395833333333333"/>
          <c:y val="3.7037037037037035E-2"/>
          <c:w val="0.80937499999999996"/>
          <c:h val="0.74242424242424243"/>
        </c:manualLayout>
      </c:layout>
      <c:lineChart>
        <c:grouping val="standard"/>
        <c:varyColors val="0"/>
        <c:ser>
          <c:idx val="1"/>
          <c:order val="0"/>
          <c:tx>
            <c:strRef>
              <c:f>TAB_6_3_3!$E$10</c:f>
              <c:strCache>
                <c:ptCount val="1"/>
                <c:pt idx="0">
                  <c:v>Fixe Kosten (FK)</c:v>
                </c:pt>
              </c:strCache>
            </c:strRef>
          </c:tx>
          <c:spPr>
            <a:ln w="63500">
              <a:solidFill>
                <a:schemeClr val="accent1">
                  <a:lumMod val="75000"/>
                </a:schemeClr>
              </a:solidFill>
            </a:ln>
          </c:spPr>
          <c:marker>
            <c:symbol val="none"/>
          </c:marker>
          <c:cat>
            <c:strRef>
              <c:f>TAB_6_3_3!$A$11:$A$26</c:f>
              <c:strCache>
                <c:ptCount val="16"/>
                <c:pt idx="0">
                  <c:v>0</c:v>
                </c:pt>
                <c:pt idx="1">
                  <c:v>20</c:v>
                </c:pt>
                <c:pt idx="2">
                  <c:v>40</c:v>
                </c:pt>
                <c:pt idx="3">
                  <c:v>60</c:v>
                </c:pt>
                <c:pt idx="4">
                  <c:v>80</c:v>
                </c:pt>
                <c:pt idx="5">
                  <c:v>100</c:v>
                </c:pt>
                <c:pt idx="6">
                  <c:v>120</c:v>
                </c:pt>
                <c:pt idx="7">
                  <c:v>140</c:v>
                </c:pt>
                <c:pt idx="8">
                  <c:v>160</c:v>
                </c:pt>
                <c:pt idx="9">
                  <c:v>180</c:v>
                </c:pt>
                <c:pt idx="10">
                  <c:v>200</c:v>
                </c:pt>
                <c:pt idx="11">
                  <c:v>220</c:v>
                </c:pt>
                <c:pt idx="12">
                  <c:v>240</c:v>
                </c:pt>
                <c:pt idx="13">
                  <c:v>260</c:v>
                </c:pt>
                <c:pt idx="14">
                  <c:v>280</c:v>
                </c:pt>
                <c:pt idx="15">
                  <c:v>300</c:v>
                </c:pt>
              </c:strCache>
            </c:strRef>
          </c:cat>
          <c:val>
            <c:numRef>
              <c:f>TAB_6_3_3!$E$11:$E$26</c:f>
              <c:numCache>
                <c:formatCode>_-* #,##0_-;\-* #,##0_-;_-* "-"??_-;_-@_-</c:formatCode>
                <c:ptCount val="16"/>
                <c:pt idx="0">
                  <c:v>20000</c:v>
                </c:pt>
                <c:pt idx="1">
                  <c:v>20000</c:v>
                </c:pt>
                <c:pt idx="2">
                  <c:v>20000</c:v>
                </c:pt>
                <c:pt idx="3">
                  <c:v>20000</c:v>
                </c:pt>
                <c:pt idx="4">
                  <c:v>20000</c:v>
                </c:pt>
                <c:pt idx="5">
                  <c:v>20000</c:v>
                </c:pt>
                <c:pt idx="6">
                  <c:v>20000</c:v>
                </c:pt>
                <c:pt idx="7">
                  <c:v>20000</c:v>
                </c:pt>
                <c:pt idx="8">
                  <c:v>20000</c:v>
                </c:pt>
                <c:pt idx="9">
                  <c:v>20000</c:v>
                </c:pt>
                <c:pt idx="10">
                  <c:v>20000</c:v>
                </c:pt>
                <c:pt idx="11">
                  <c:v>20000</c:v>
                </c:pt>
                <c:pt idx="12">
                  <c:v>20000</c:v>
                </c:pt>
                <c:pt idx="13">
                  <c:v>20000</c:v>
                </c:pt>
                <c:pt idx="14">
                  <c:v>20000</c:v>
                </c:pt>
                <c:pt idx="15">
                  <c:v>20000</c:v>
                </c:pt>
              </c:numCache>
            </c:numRef>
          </c:val>
          <c:smooth val="0"/>
        </c:ser>
        <c:ser>
          <c:idx val="2"/>
          <c:order val="1"/>
          <c:tx>
            <c:strRef>
              <c:f>TAB_6_3_3!$F$10</c:f>
              <c:strCache>
                <c:ptCount val="1"/>
                <c:pt idx="0">
                  <c:v>Gesamt-kosten</c:v>
                </c:pt>
              </c:strCache>
            </c:strRef>
          </c:tx>
          <c:spPr>
            <a:ln w="63500"/>
          </c:spPr>
          <c:marker>
            <c:symbol val="none"/>
          </c:marker>
          <c:cat>
            <c:strRef>
              <c:f>TAB_6_3_3!$A$11:$A$26</c:f>
              <c:strCache>
                <c:ptCount val="16"/>
                <c:pt idx="0">
                  <c:v>0</c:v>
                </c:pt>
                <c:pt idx="1">
                  <c:v>20</c:v>
                </c:pt>
                <c:pt idx="2">
                  <c:v>40</c:v>
                </c:pt>
                <c:pt idx="3">
                  <c:v>60</c:v>
                </c:pt>
                <c:pt idx="4">
                  <c:v>80</c:v>
                </c:pt>
                <c:pt idx="5">
                  <c:v>100</c:v>
                </c:pt>
                <c:pt idx="6">
                  <c:v>120</c:v>
                </c:pt>
                <c:pt idx="7">
                  <c:v>140</c:v>
                </c:pt>
                <c:pt idx="8">
                  <c:v>160</c:v>
                </c:pt>
                <c:pt idx="9">
                  <c:v>180</c:v>
                </c:pt>
                <c:pt idx="10">
                  <c:v>200</c:v>
                </c:pt>
                <c:pt idx="11">
                  <c:v>220</c:v>
                </c:pt>
                <c:pt idx="12">
                  <c:v>240</c:v>
                </c:pt>
                <c:pt idx="13">
                  <c:v>260</c:v>
                </c:pt>
                <c:pt idx="14">
                  <c:v>280</c:v>
                </c:pt>
                <c:pt idx="15">
                  <c:v>300</c:v>
                </c:pt>
              </c:strCache>
            </c:strRef>
          </c:cat>
          <c:val>
            <c:numRef>
              <c:f>TAB_6_3_3!$F$11:$F$26</c:f>
              <c:numCache>
                <c:formatCode>_-* #,##0_-;\-* #,##0_-;_-* "-"??_-;_-@_-</c:formatCode>
                <c:ptCount val="16"/>
                <c:pt idx="0">
                  <c:v>20000</c:v>
                </c:pt>
                <c:pt idx="1">
                  <c:v>31000</c:v>
                </c:pt>
                <c:pt idx="2">
                  <c:v>40000</c:v>
                </c:pt>
                <c:pt idx="3">
                  <c:v>47600</c:v>
                </c:pt>
                <c:pt idx="4">
                  <c:v>54400</c:v>
                </c:pt>
                <c:pt idx="5">
                  <c:v>61000</c:v>
                </c:pt>
                <c:pt idx="6">
                  <c:v>67880</c:v>
                </c:pt>
                <c:pt idx="7">
                  <c:v>75300</c:v>
                </c:pt>
                <c:pt idx="8">
                  <c:v>83840</c:v>
                </c:pt>
                <c:pt idx="9">
                  <c:v>93800</c:v>
                </c:pt>
                <c:pt idx="10">
                  <c:v>106000</c:v>
                </c:pt>
                <c:pt idx="11">
                  <c:v>121200</c:v>
                </c:pt>
                <c:pt idx="12">
                  <c:v>140000</c:v>
                </c:pt>
                <c:pt idx="13">
                  <c:v>163000</c:v>
                </c:pt>
                <c:pt idx="14">
                  <c:v>193600</c:v>
                </c:pt>
                <c:pt idx="15">
                  <c:v>230000</c:v>
                </c:pt>
              </c:numCache>
            </c:numRef>
          </c:val>
          <c:smooth val="1"/>
        </c:ser>
        <c:ser>
          <c:idx val="3"/>
          <c:order val="2"/>
          <c:tx>
            <c:strRef>
              <c:f>TAB_6_3_3!$L$10</c:f>
              <c:strCache>
                <c:ptCount val="1"/>
                <c:pt idx="0">
                  <c:v>Erlös</c:v>
                </c:pt>
              </c:strCache>
            </c:strRef>
          </c:tx>
          <c:spPr>
            <a:ln w="50800">
              <a:solidFill>
                <a:schemeClr val="bg2">
                  <a:lumMod val="10000"/>
                </a:schemeClr>
              </a:solidFill>
              <a:prstDash val="sysDash"/>
            </a:ln>
          </c:spPr>
          <c:marker>
            <c:symbol val="none"/>
          </c:marker>
          <c:cat>
            <c:strRef>
              <c:f>TAB_6_3_3!$A$11:$A$26</c:f>
              <c:strCache>
                <c:ptCount val="16"/>
                <c:pt idx="0">
                  <c:v>0</c:v>
                </c:pt>
                <c:pt idx="1">
                  <c:v>20</c:v>
                </c:pt>
                <c:pt idx="2">
                  <c:v>40</c:v>
                </c:pt>
                <c:pt idx="3">
                  <c:v>60</c:v>
                </c:pt>
                <c:pt idx="4">
                  <c:v>80</c:v>
                </c:pt>
                <c:pt idx="5">
                  <c:v>100</c:v>
                </c:pt>
                <c:pt idx="6">
                  <c:v>120</c:v>
                </c:pt>
                <c:pt idx="7">
                  <c:v>140</c:v>
                </c:pt>
                <c:pt idx="8">
                  <c:v>160</c:v>
                </c:pt>
                <c:pt idx="9">
                  <c:v>180</c:v>
                </c:pt>
                <c:pt idx="10">
                  <c:v>200</c:v>
                </c:pt>
                <c:pt idx="11">
                  <c:v>220</c:v>
                </c:pt>
                <c:pt idx="12">
                  <c:v>240</c:v>
                </c:pt>
                <c:pt idx="13">
                  <c:v>260</c:v>
                </c:pt>
                <c:pt idx="14">
                  <c:v>280</c:v>
                </c:pt>
                <c:pt idx="15">
                  <c:v>300</c:v>
                </c:pt>
              </c:strCache>
            </c:strRef>
          </c:cat>
          <c:val>
            <c:numRef>
              <c:f>TAB_6_3_3!$L$11:$L$26</c:f>
              <c:numCache>
                <c:formatCode>_-* #,##0_-;\-* #,##0_-;_-* "-"??_-;_-@_-</c:formatCode>
                <c:ptCount val="16"/>
                <c:pt idx="0" formatCode="_-* #,##0.00_-;\-* #,##0.00_-;_-* &quot;-&quot;??_-;_-@_-">
                  <c:v>0</c:v>
                </c:pt>
                <c:pt idx="1">
                  <c:v>16000</c:v>
                </c:pt>
                <c:pt idx="2">
                  <c:v>32000</c:v>
                </c:pt>
                <c:pt idx="3">
                  <c:v>48000</c:v>
                </c:pt>
                <c:pt idx="4">
                  <c:v>64000</c:v>
                </c:pt>
                <c:pt idx="5">
                  <c:v>80000</c:v>
                </c:pt>
                <c:pt idx="6">
                  <c:v>96000</c:v>
                </c:pt>
                <c:pt idx="7">
                  <c:v>112000</c:v>
                </c:pt>
                <c:pt idx="8">
                  <c:v>128000</c:v>
                </c:pt>
                <c:pt idx="9">
                  <c:v>144000</c:v>
                </c:pt>
                <c:pt idx="10">
                  <c:v>160000</c:v>
                </c:pt>
                <c:pt idx="11">
                  <c:v>176000</c:v>
                </c:pt>
                <c:pt idx="12">
                  <c:v>192000</c:v>
                </c:pt>
                <c:pt idx="13">
                  <c:v>208000</c:v>
                </c:pt>
                <c:pt idx="14">
                  <c:v>224000</c:v>
                </c:pt>
                <c:pt idx="15">
                  <c:v>240000</c:v>
                </c:pt>
              </c:numCache>
            </c:numRef>
          </c:val>
          <c:smooth val="0"/>
        </c:ser>
        <c:ser>
          <c:idx val="0"/>
          <c:order val="3"/>
          <c:tx>
            <c:strRef>
              <c:f>TAB_6_3_3!$H$10</c:f>
              <c:strCache>
                <c:ptCount val="1"/>
                <c:pt idx="0">
                  <c:v>Ø VK</c:v>
                </c:pt>
              </c:strCache>
            </c:strRef>
          </c:tx>
          <c:marker>
            <c:symbol val="none"/>
          </c:marker>
          <c:cat>
            <c:strRef>
              <c:f>TAB_6_3_3!$A$11:$A$26</c:f>
              <c:strCache>
                <c:ptCount val="16"/>
                <c:pt idx="0">
                  <c:v>0</c:v>
                </c:pt>
                <c:pt idx="1">
                  <c:v>20</c:v>
                </c:pt>
                <c:pt idx="2">
                  <c:v>40</c:v>
                </c:pt>
                <c:pt idx="3">
                  <c:v>60</c:v>
                </c:pt>
                <c:pt idx="4">
                  <c:v>80</c:v>
                </c:pt>
                <c:pt idx="5">
                  <c:v>100</c:v>
                </c:pt>
                <c:pt idx="6">
                  <c:v>120</c:v>
                </c:pt>
                <c:pt idx="7">
                  <c:v>140</c:v>
                </c:pt>
                <c:pt idx="8">
                  <c:v>160</c:v>
                </c:pt>
                <c:pt idx="9">
                  <c:v>180</c:v>
                </c:pt>
                <c:pt idx="10">
                  <c:v>200</c:v>
                </c:pt>
                <c:pt idx="11">
                  <c:v>220</c:v>
                </c:pt>
                <c:pt idx="12">
                  <c:v>240</c:v>
                </c:pt>
                <c:pt idx="13">
                  <c:v>260</c:v>
                </c:pt>
                <c:pt idx="14">
                  <c:v>280</c:v>
                </c:pt>
                <c:pt idx="15">
                  <c:v>300</c:v>
                </c:pt>
              </c:strCache>
            </c:strRef>
          </c:cat>
          <c:val>
            <c:numRef>
              <c:f>TAB_6_3_3!$D$11:$D$26</c:f>
              <c:numCache>
                <c:formatCode>_-* #,##0_-;\-* #,##0_-;_-* "-"??_-;_-@_-</c:formatCode>
                <c:ptCount val="16"/>
                <c:pt idx="0" formatCode="General">
                  <c:v>0</c:v>
                </c:pt>
                <c:pt idx="1">
                  <c:v>11000</c:v>
                </c:pt>
                <c:pt idx="2">
                  <c:v>20000</c:v>
                </c:pt>
                <c:pt idx="3">
                  <c:v>27600</c:v>
                </c:pt>
                <c:pt idx="4">
                  <c:v>34400</c:v>
                </c:pt>
                <c:pt idx="5">
                  <c:v>41000</c:v>
                </c:pt>
                <c:pt idx="6">
                  <c:v>47880</c:v>
                </c:pt>
                <c:pt idx="7">
                  <c:v>55300</c:v>
                </c:pt>
                <c:pt idx="8">
                  <c:v>63840</c:v>
                </c:pt>
                <c:pt idx="9">
                  <c:v>73800</c:v>
                </c:pt>
                <c:pt idx="10">
                  <c:v>86000</c:v>
                </c:pt>
                <c:pt idx="11">
                  <c:v>101200</c:v>
                </c:pt>
                <c:pt idx="12">
                  <c:v>120000</c:v>
                </c:pt>
                <c:pt idx="13">
                  <c:v>143000</c:v>
                </c:pt>
                <c:pt idx="14">
                  <c:v>173600</c:v>
                </c:pt>
                <c:pt idx="15">
                  <c:v>210000</c:v>
                </c:pt>
              </c:numCache>
            </c:numRef>
          </c:val>
          <c:smooth val="1"/>
        </c:ser>
        <c:dLbls>
          <c:showLegendKey val="0"/>
          <c:showVal val="0"/>
          <c:showCatName val="0"/>
          <c:showSerName val="0"/>
          <c:showPercent val="0"/>
          <c:showBubbleSize val="0"/>
        </c:dLbls>
        <c:smooth val="0"/>
        <c:axId val="421754424"/>
        <c:axId val="421753248"/>
      </c:lineChart>
      <c:catAx>
        <c:axId val="421754424"/>
        <c:scaling>
          <c:orientation val="minMax"/>
        </c:scaling>
        <c:delete val="0"/>
        <c:axPos val="b"/>
        <c:numFmt formatCode="General" sourceLinked="1"/>
        <c:majorTickMark val="out"/>
        <c:minorTickMark val="none"/>
        <c:tickLblPos val="nextTo"/>
        <c:txPr>
          <a:bodyPr rot="-5400000" vert="horz"/>
          <a:lstStyle/>
          <a:p>
            <a:pPr>
              <a:defRPr sz="2200" b="1"/>
            </a:pPr>
            <a:endParaRPr lang="de-DE"/>
          </a:p>
        </c:txPr>
        <c:crossAx val="421753248"/>
        <c:crosses val="autoZero"/>
        <c:auto val="1"/>
        <c:lblAlgn val="ctr"/>
        <c:lblOffset val="100"/>
        <c:noMultiLvlLbl val="0"/>
      </c:catAx>
      <c:valAx>
        <c:axId val="421753248"/>
        <c:scaling>
          <c:orientation val="minMax"/>
          <c:max val="250000"/>
          <c:min val="0"/>
        </c:scaling>
        <c:delete val="0"/>
        <c:axPos val="l"/>
        <c:numFmt formatCode="#,##0" sourceLinked="0"/>
        <c:majorTickMark val="out"/>
        <c:minorTickMark val="none"/>
        <c:tickLblPos val="nextTo"/>
        <c:txPr>
          <a:bodyPr/>
          <a:lstStyle/>
          <a:p>
            <a:pPr>
              <a:defRPr sz="2000" b="0"/>
            </a:pPr>
            <a:endParaRPr lang="de-DE"/>
          </a:p>
        </c:txPr>
        <c:crossAx val="421754424"/>
        <c:crossesAt val="1"/>
        <c:crossBetween val="midCat"/>
      </c:valAx>
    </c:plotArea>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25"/>
          <c:y val="3.7037037037037035E-2"/>
          <c:w val="0.82708333333333328"/>
          <c:h val="0.74242424242424243"/>
        </c:manualLayout>
      </c:layout>
      <c:lineChart>
        <c:grouping val="standard"/>
        <c:varyColors val="0"/>
        <c:ser>
          <c:idx val="0"/>
          <c:order val="0"/>
          <c:tx>
            <c:strRef>
              <c:f>TAB_6_3_3!$G$10</c:f>
              <c:strCache>
                <c:ptCount val="1"/>
                <c:pt idx="0">
                  <c:v>Grenz-kosten (GK)</c:v>
                </c:pt>
              </c:strCache>
            </c:strRef>
          </c:tx>
          <c:spPr>
            <a:ln w="63500">
              <a:solidFill>
                <a:srgbClr val="C00000"/>
              </a:solidFill>
            </a:ln>
          </c:spPr>
          <c:marker>
            <c:symbol val="none"/>
          </c:marker>
          <c:cat>
            <c:strRef>
              <c:f>TAB_6_3_3!$A$12:$A$26</c:f>
              <c:strCache>
                <c:ptCount val="15"/>
                <c:pt idx="0">
                  <c:v>20</c:v>
                </c:pt>
                <c:pt idx="1">
                  <c:v>40</c:v>
                </c:pt>
                <c:pt idx="2">
                  <c:v>60</c:v>
                </c:pt>
                <c:pt idx="3">
                  <c:v>80</c:v>
                </c:pt>
                <c:pt idx="4">
                  <c:v>100</c:v>
                </c:pt>
                <c:pt idx="5">
                  <c:v>120</c:v>
                </c:pt>
                <c:pt idx="6">
                  <c:v>140</c:v>
                </c:pt>
                <c:pt idx="7">
                  <c:v>160</c:v>
                </c:pt>
                <c:pt idx="8">
                  <c:v>180</c:v>
                </c:pt>
                <c:pt idx="9">
                  <c:v>200</c:v>
                </c:pt>
                <c:pt idx="10">
                  <c:v>220</c:v>
                </c:pt>
                <c:pt idx="11">
                  <c:v>240</c:v>
                </c:pt>
                <c:pt idx="12">
                  <c:v>260</c:v>
                </c:pt>
                <c:pt idx="13">
                  <c:v>280</c:v>
                </c:pt>
                <c:pt idx="14">
                  <c:v>300</c:v>
                </c:pt>
              </c:strCache>
            </c:strRef>
          </c:cat>
          <c:val>
            <c:numRef>
              <c:f>TAB_6_3_3!$G$12:$G$26</c:f>
              <c:numCache>
                <c:formatCode>_-* #,##0_-;\-* #,##0_-;_-* "-"??_-;_-@_-</c:formatCode>
                <c:ptCount val="15"/>
                <c:pt idx="0">
                  <c:v>90</c:v>
                </c:pt>
                <c:pt idx="1">
                  <c:v>76</c:v>
                </c:pt>
                <c:pt idx="2">
                  <c:v>68</c:v>
                </c:pt>
                <c:pt idx="3">
                  <c:v>66</c:v>
                </c:pt>
                <c:pt idx="4">
                  <c:v>68.8</c:v>
                </c:pt>
                <c:pt idx="5">
                  <c:v>74.2</c:v>
                </c:pt>
                <c:pt idx="6">
                  <c:v>85.4</c:v>
                </c:pt>
                <c:pt idx="7">
                  <c:v>99.6</c:v>
                </c:pt>
                <c:pt idx="8">
                  <c:v>122</c:v>
                </c:pt>
                <c:pt idx="9">
                  <c:v>152</c:v>
                </c:pt>
                <c:pt idx="10">
                  <c:v>188</c:v>
                </c:pt>
                <c:pt idx="11">
                  <c:v>230</c:v>
                </c:pt>
                <c:pt idx="12">
                  <c:v>306</c:v>
                </c:pt>
                <c:pt idx="13">
                  <c:v>364</c:v>
                </c:pt>
                <c:pt idx="14">
                  <c:v>460</c:v>
                </c:pt>
              </c:numCache>
            </c:numRef>
          </c:val>
          <c:smooth val="1"/>
        </c:ser>
        <c:ser>
          <c:idx val="1"/>
          <c:order val="1"/>
          <c:tx>
            <c:strRef>
              <c:f>TAB_6_3_3!$H$10</c:f>
              <c:strCache>
                <c:ptCount val="1"/>
                <c:pt idx="0">
                  <c:v>Ø VK</c:v>
                </c:pt>
              </c:strCache>
            </c:strRef>
          </c:tx>
          <c:spPr>
            <a:ln w="63500">
              <a:solidFill>
                <a:schemeClr val="accent6">
                  <a:lumMod val="75000"/>
                </a:schemeClr>
              </a:solidFill>
            </a:ln>
          </c:spPr>
          <c:marker>
            <c:symbol val="none"/>
          </c:marker>
          <c:cat>
            <c:strRef>
              <c:f>TAB_6_3_3!$A$12:$A$26</c:f>
              <c:strCache>
                <c:ptCount val="15"/>
                <c:pt idx="0">
                  <c:v>20</c:v>
                </c:pt>
                <c:pt idx="1">
                  <c:v>40</c:v>
                </c:pt>
                <c:pt idx="2">
                  <c:v>60</c:v>
                </c:pt>
                <c:pt idx="3">
                  <c:v>80</c:v>
                </c:pt>
                <c:pt idx="4">
                  <c:v>100</c:v>
                </c:pt>
                <c:pt idx="5">
                  <c:v>120</c:v>
                </c:pt>
                <c:pt idx="6">
                  <c:v>140</c:v>
                </c:pt>
                <c:pt idx="7">
                  <c:v>160</c:v>
                </c:pt>
                <c:pt idx="8">
                  <c:v>180</c:v>
                </c:pt>
                <c:pt idx="9">
                  <c:v>200</c:v>
                </c:pt>
                <c:pt idx="10">
                  <c:v>220</c:v>
                </c:pt>
                <c:pt idx="11">
                  <c:v>240</c:v>
                </c:pt>
                <c:pt idx="12">
                  <c:v>260</c:v>
                </c:pt>
                <c:pt idx="13">
                  <c:v>280</c:v>
                </c:pt>
                <c:pt idx="14">
                  <c:v>300</c:v>
                </c:pt>
              </c:strCache>
            </c:strRef>
          </c:cat>
          <c:val>
            <c:numRef>
              <c:f>TAB_6_3_3!$H$12:$H$26</c:f>
              <c:numCache>
                <c:formatCode>_-* #,##0_-;\-* #,##0_-;_-* "-"??_-;_-@_-</c:formatCode>
                <c:ptCount val="15"/>
                <c:pt idx="0">
                  <c:v>110</c:v>
                </c:pt>
                <c:pt idx="1">
                  <c:v>100</c:v>
                </c:pt>
                <c:pt idx="2">
                  <c:v>92</c:v>
                </c:pt>
                <c:pt idx="3">
                  <c:v>86</c:v>
                </c:pt>
                <c:pt idx="4">
                  <c:v>82</c:v>
                </c:pt>
                <c:pt idx="5">
                  <c:v>79.8</c:v>
                </c:pt>
                <c:pt idx="6">
                  <c:v>79</c:v>
                </c:pt>
                <c:pt idx="7">
                  <c:v>79.8</c:v>
                </c:pt>
                <c:pt idx="8">
                  <c:v>82</c:v>
                </c:pt>
                <c:pt idx="9">
                  <c:v>86</c:v>
                </c:pt>
                <c:pt idx="10">
                  <c:v>92</c:v>
                </c:pt>
                <c:pt idx="11">
                  <c:v>100</c:v>
                </c:pt>
                <c:pt idx="12">
                  <c:v>110</c:v>
                </c:pt>
                <c:pt idx="13">
                  <c:v>124</c:v>
                </c:pt>
                <c:pt idx="14">
                  <c:v>140</c:v>
                </c:pt>
              </c:numCache>
            </c:numRef>
          </c:val>
          <c:smooth val="1"/>
        </c:ser>
        <c:ser>
          <c:idx val="2"/>
          <c:order val="2"/>
          <c:tx>
            <c:strRef>
              <c:f>TAB_6_3_3!$I$10</c:f>
              <c:strCache>
                <c:ptCount val="1"/>
                <c:pt idx="0">
                  <c:v>Ø FK</c:v>
                </c:pt>
              </c:strCache>
            </c:strRef>
          </c:tx>
          <c:spPr>
            <a:ln w="63500">
              <a:solidFill>
                <a:schemeClr val="accent1">
                  <a:lumMod val="75000"/>
                </a:schemeClr>
              </a:solidFill>
            </a:ln>
          </c:spPr>
          <c:marker>
            <c:symbol val="none"/>
          </c:marker>
          <c:cat>
            <c:strRef>
              <c:f>TAB_6_3_3!$A$12:$A$26</c:f>
              <c:strCache>
                <c:ptCount val="15"/>
                <c:pt idx="0">
                  <c:v>20</c:v>
                </c:pt>
                <c:pt idx="1">
                  <c:v>40</c:v>
                </c:pt>
                <c:pt idx="2">
                  <c:v>60</c:v>
                </c:pt>
                <c:pt idx="3">
                  <c:v>80</c:v>
                </c:pt>
                <c:pt idx="4">
                  <c:v>100</c:v>
                </c:pt>
                <c:pt idx="5">
                  <c:v>120</c:v>
                </c:pt>
                <c:pt idx="6">
                  <c:v>140</c:v>
                </c:pt>
                <c:pt idx="7">
                  <c:v>160</c:v>
                </c:pt>
                <c:pt idx="8">
                  <c:v>180</c:v>
                </c:pt>
                <c:pt idx="9">
                  <c:v>200</c:v>
                </c:pt>
                <c:pt idx="10">
                  <c:v>220</c:v>
                </c:pt>
                <c:pt idx="11">
                  <c:v>240</c:v>
                </c:pt>
                <c:pt idx="12">
                  <c:v>260</c:v>
                </c:pt>
                <c:pt idx="13">
                  <c:v>280</c:v>
                </c:pt>
                <c:pt idx="14">
                  <c:v>300</c:v>
                </c:pt>
              </c:strCache>
            </c:strRef>
          </c:cat>
          <c:val>
            <c:numRef>
              <c:f>TAB_6_3_3!$I$12:$I$26</c:f>
              <c:numCache>
                <c:formatCode>_-* #,##0_-;\-* #,##0_-;_-* "-"??_-;_-@_-</c:formatCode>
                <c:ptCount val="15"/>
                <c:pt idx="0">
                  <c:v>200</c:v>
                </c:pt>
                <c:pt idx="1">
                  <c:v>100</c:v>
                </c:pt>
                <c:pt idx="2">
                  <c:v>66.666666666666671</c:v>
                </c:pt>
                <c:pt idx="3">
                  <c:v>50</c:v>
                </c:pt>
                <c:pt idx="4">
                  <c:v>40</c:v>
                </c:pt>
                <c:pt idx="5">
                  <c:v>33.333333333333336</c:v>
                </c:pt>
                <c:pt idx="6">
                  <c:v>28.571428571428573</c:v>
                </c:pt>
                <c:pt idx="7">
                  <c:v>25</c:v>
                </c:pt>
                <c:pt idx="8">
                  <c:v>22.222222222222221</c:v>
                </c:pt>
                <c:pt idx="9">
                  <c:v>20</c:v>
                </c:pt>
                <c:pt idx="10">
                  <c:v>18.181818181818183</c:v>
                </c:pt>
                <c:pt idx="11">
                  <c:v>16.666666666666668</c:v>
                </c:pt>
                <c:pt idx="12">
                  <c:v>15.384615384615385</c:v>
                </c:pt>
                <c:pt idx="13">
                  <c:v>14.285714285714286</c:v>
                </c:pt>
                <c:pt idx="14">
                  <c:v>13.333333333333334</c:v>
                </c:pt>
              </c:numCache>
            </c:numRef>
          </c:val>
          <c:smooth val="1"/>
        </c:ser>
        <c:ser>
          <c:idx val="3"/>
          <c:order val="3"/>
          <c:tx>
            <c:strRef>
              <c:f>TAB_6_3_3!$J$10</c:f>
              <c:strCache>
                <c:ptCount val="1"/>
                <c:pt idx="0">
                  <c:v>Ø TK</c:v>
                </c:pt>
              </c:strCache>
            </c:strRef>
          </c:tx>
          <c:spPr>
            <a:ln w="63500">
              <a:solidFill>
                <a:schemeClr val="accent3">
                  <a:lumMod val="75000"/>
                </a:schemeClr>
              </a:solidFill>
            </a:ln>
          </c:spPr>
          <c:marker>
            <c:symbol val="none"/>
          </c:marker>
          <c:cat>
            <c:strRef>
              <c:f>TAB_6_3_3!$A$12:$A$26</c:f>
              <c:strCache>
                <c:ptCount val="15"/>
                <c:pt idx="0">
                  <c:v>20</c:v>
                </c:pt>
                <c:pt idx="1">
                  <c:v>40</c:v>
                </c:pt>
                <c:pt idx="2">
                  <c:v>60</c:v>
                </c:pt>
                <c:pt idx="3">
                  <c:v>80</c:v>
                </c:pt>
                <c:pt idx="4">
                  <c:v>100</c:v>
                </c:pt>
                <c:pt idx="5">
                  <c:v>120</c:v>
                </c:pt>
                <c:pt idx="6">
                  <c:v>140</c:v>
                </c:pt>
                <c:pt idx="7">
                  <c:v>160</c:v>
                </c:pt>
                <c:pt idx="8">
                  <c:v>180</c:v>
                </c:pt>
                <c:pt idx="9">
                  <c:v>200</c:v>
                </c:pt>
                <c:pt idx="10">
                  <c:v>220</c:v>
                </c:pt>
                <c:pt idx="11">
                  <c:v>240</c:v>
                </c:pt>
                <c:pt idx="12">
                  <c:v>260</c:v>
                </c:pt>
                <c:pt idx="13">
                  <c:v>280</c:v>
                </c:pt>
                <c:pt idx="14">
                  <c:v>300</c:v>
                </c:pt>
              </c:strCache>
            </c:strRef>
          </c:cat>
          <c:val>
            <c:numRef>
              <c:f>TAB_6_3_3!$J$12:$J$26</c:f>
              <c:numCache>
                <c:formatCode>_-* #,##0_-;\-* #,##0_-;_-* "-"??_-;_-@_-</c:formatCode>
                <c:ptCount val="15"/>
                <c:pt idx="0">
                  <c:v>310</c:v>
                </c:pt>
                <c:pt idx="1">
                  <c:v>200</c:v>
                </c:pt>
                <c:pt idx="2">
                  <c:v>158.66666666666669</c:v>
                </c:pt>
                <c:pt idx="3">
                  <c:v>136</c:v>
                </c:pt>
                <c:pt idx="4">
                  <c:v>122</c:v>
                </c:pt>
                <c:pt idx="5">
                  <c:v>113.13333333333333</c:v>
                </c:pt>
                <c:pt idx="6">
                  <c:v>107.57142857142857</c:v>
                </c:pt>
                <c:pt idx="7">
                  <c:v>104.8</c:v>
                </c:pt>
                <c:pt idx="8">
                  <c:v>104.22222222222223</c:v>
                </c:pt>
                <c:pt idx="9">
                  <c:v>106</c:v>
                </c:pt>
                <c:pt idx="10">
                  <c:v>110.18181818181819</c:v>
                </c:pt>
                <c:pt idx="11">
                  <c:v>116.66666666666667</c:v>
                </c:pt>
                <c:pt idx="12">
                  <c:v>125.38461538461539</c:v>
                </c:pt>
                <c:pt idx="13">
                  <c:v>138.28571428571428</c:v>
                </c:pt>
                <c:pt idx="14">
                  <c:v>153.33333333333334</c:v>
                </c:pt>
              </c:numCache>
            </c:numRef>
          </c:val>
          <c:smooth val="1"/>
        </c:ser>
        <c:ser>
          <c:idx val="4"/>
          <c:order val="4"/>
          <c:tx>
            <c:strRef>
              <c:f>TAB_6_3_3!$K$10</c:f>
              <c:strCache>
                <c:ptCount val="1"/>
                <c:pt idx="0">
                  <c:v>Produkt-preis</c:v>
                </c:pt>
              </c:strCache>
            </c:strRef>
          </c:tx>
          <c:spPr>
            <a:ln w="44450">
              <a:solidFill>
                <a:schemeClr val="bg2">
                  <a:lumMod val="10000"/>
                </a:schemeClr>
              </a:solidFill>
              <a:prstDash val="sysDash"/>
            </a:ln>
          </c:spPr>
          <c:marker>
            <c:symbol val="none"/>
          </c:marker>
          <c:cat>
            <c:strRef>
              <c:f>TAB_6_3_3!$A$12:$A$26</c:f>
              <c:strCache>
                <c:ptCount val="15"/>
                <c:pt idx="0">
                  <c:v>20</c:v>
                </c:pt>
                <c:pt idx="1">
                  <c:v>40</c:v>
                </c:pt>
                <c:pt idx="2">
                  <c:v>60</c:v>
                </c:pt>
                <c:pt idx="3">
                  <c:v>80</c:v>
                </c:pt>
                <c:pt idx="4">
                  <c:v>100</c:v>
                </c:pt>
                <c:pt idx="5">
                  <c:v>120</c:v>
                </c:pt>
                <c:pt idx="6">
                  <c:v>140</c:v>
                </c:pt>
                <c:pt idx="7">
                  <c:v>160</c:v>
                </c:pt>
                <c:pt idx="8">
                  <c:v>180</c:v>
                </c:pt>
                <c:pt idx="9">
                  <c:v>200</c:v>
                </c:pt>
                <c:pt idx="10">
                  <c:v>220</c:v>
                </c:pt>
                <c:pt idx="11">
                  <c:v>240</c:v>
                </c:pt>
                <c:pt idx="12">
                  <c:v>260</c:v>
                </c:pt>
                <c:pt idx="13">
                  <c:v>280</c:v>
                </c:pt>
                <c:pt idx="14">
                  <c:v>300</c:v>
                </c:pt>
              </c:strCache>
            </c:strRef>
          </c:cat>
          <c:val>
            <c:numRef>
              <c:f>TAB_6_3_3!$K$12:$K$26</c:f>
              <c:numCache>
                <c:formatCode>_-* #,##0_-;\-* #,##0_-;_-* "-"??_-;_-@_-</c:formatCode>
                <c:ptCount val="15"/>
                <c:pt idx="0">
                  <c:v>160</c:v>
                </c:pt>
                <c:pt idx="1">
                  <c:v>160</c:v>
                </c:pt>
                <c:pt idx="2">
                  <c:v>160</c:v>
                </c:pt>
                <c:pt idx="3">
                  <c:v>160</c:v>
                </c:pt>
                <c:pt idx="4">
                  <c:v>160</c:v>
                </c:pt>
                <c:pt idx="5">
                  <c:v>160</c:v>
                </c:pt>
                <c:pt idx="6">
                  <c:v>160</c:v>
                </c:pt>
                <c:pt idx="7">
                  <c:v>160</c:v>
                </c:pt>
                <c:pt idx="8">
                  <c:v>160</c:v>
                </c:pt>
                <c:pt idx="9">
                  <c:v>160</c:v>
                </c:pt>
                <c:pt idx="10">
                  <c:v>160</c:v>
                </c:pt>
                <c:pt idx="11">
                  <c:v>160</c:v>
                </c:pt>
                <c:pt idx="12">
                  <c:v>160</c:v>
                </c:pt>
                <c:pt idx="13">
                  <c:v>160</c:v>
                </c:pt>
                <c:pt idx="14">
                  <c:v>160</c:v>
                </c:pt>
              </c:numCache>
            </c:numRef>
          </c:val>
          <c:smooth val="0"/>
        </c:ser>
        <c:dLbls>
          <c:showLegendKey val="0"/>
          <c:showVal val="0"/>
          <c:showCatName val="0"/>
          <c:showSerName val="0"/>
          <c:showPercent val="0"/>
          <c:showBubbleSize val="0"/>
        </c:dLbls>
        <c:smooth val="0"/>
        <c:axId val="421754816"/>
        <c:axId val="421757952"/>
      </c:lineChart>
      <c:catAx>
        <c:axId val="421754816"/>
        <c:scaling>
          <c:orientation val="minMax"/>
        </c:scaling>
        <c:delete val="0"/>
        <c:axPos val="b"/>
        <c:numFmt formatCode="General" sourceLinked="1"/>
        <c:majorTickMark val="out"/>
        <c:minorTickMark val="none"/>
        <c:tickLblPos val="nextTo"/>
        <c:txPr>
          <a:bodyPr rot="-5400000" vert="horz"/>
          <a:lstStyle/>
          <a:p>
            <a:pPr>
              <a:defRPr sz="2200" b="1"/>
            </a:pPr>
            <a:endParaRPr lang="de-DE"/>
          </a:p>
        </c:txPr>
        <c:crossAx val="421757952"/>
        <c:crosses val="autoZero"/>
        <c:auto val="1"/>
        <c:lblAlgn val="ctr"/>
        <c:lblOffset val="100"/>
        <c:noMultiLvlLbl val="0"/>
      </c:catAx>
      <c:valAx>
        <c:axId val="421757952"/>
        <c:scaling>
          <c:orientation val="minMax"/>
          <c:max val="200"/>
          <c:min val="0"/>
        </c:scaling>
        <c:delete val="0"/>
        <c:axPos val="l"/>
        <c:numFmt formatCode="#,##0" sourceLinked="0"/>
        <c:majorTickMark val="out"/>
        <c:minorTickMark val="none"/>
        <c:tickLblPos val="nextTo"/>
        <c:txPr>
          <a:bodyPr/>
          <a:lstStyle/>
          <a:p>
            <a:pPr>
              <a:defRPr sz="2400" b="0"/>
            </a:pPr>
            <a:endParaRPr lang="de-DE"/>
          </a:p>
        </c:txPr>
        <c:crossAx val="421754816"/>
        <c:crossesAt val="1"/>
        <c:crossBetween val="midCat"/>
      </c:valAx>
    </c:plotArea>
    <c:plotVisOnly val="1"/>
    <c:dispBlanksAs val="zero"/>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sheetPr/>
  <sheetViews>
    <sheetView zoomScale="50" workbookViewId="0"/>
  </sheetViews>
  <pageMargins left="0.7" right="0.7" top="0.78740157499999996" bottom="0.78740157499999996"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zoomScale="50" workbookViewId="0"/>
  </sheetViews>
  <pageMargins left="0.7" right="0.7" top="0.78740157499999996" bottom="0.78740157499999996"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7</xdr:col>
      <xdr:colOff>247650</xdr:colOff>
      <xdr:row>11</xdr:row>
      <xdr:rowOff>180975</xdr:rowOff>
    </xdr:to>
    <xdr:pic>
      <xdr:nvPicPr>
        <xdr:cNvPr id="2049" name="Grafik 1"/>
        <xdr:cNvPicPr>
          <a:picLocks noChangeAspect="1" noChangeArrowheads="1"/>
        </xdr:cNvPicPr>
      </xdr:nvPicPr>
      <xdr:blipFill>
        <a:blip xmlns:r="http://schemas.openxmlformats.org/officeDocument/2006/relationships" r:embed="rId1" cstate="print"/>
        <a:srcRect l="3067" r="1842" b="19231"/>
        <a:stretch>
          <a:fillRect/>
        </a:stretch>
      </xdr:blipFill>
      <xdr:spPr bwMode="auto">
        <a:xfrm>
          <a:off x="0" y="1209675"/>
          <a:ext cx="5581650" cy="15144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9277350" cy="6000750"/>
    <xdr:graphicFrame macro="">
      <xdr:nvGraphicFramePr>
        <xdr:cNvPr id="2" name="Shape"/>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0.87269</cdr:x>
      <cdr:y>0.611</cdr:y>
    </cdr:from>
    <cdr:to>
      <cdr:x>0.9575</cdr:x>
      <cdr:y>0.7045</cdr:y>
    </cdr:to>
    <cdr:sp macro="" textlink="">
      <cdr:nvSpPr>
        <cdr:cNvPr id="3073" name="Textfeld 1"/>
        <cdr:cNvSpPr txBox="1">
          <a:spLocks xmlns:a="http://schemas.openxmlformats.org/drawingml/2006/main" noChangeArrowheads="1"/>
        </cdr:cNvSpPr>
      </cdr:nvSpPr>
      <cdr:spPr bwMode="auto">
        <a:xfrm xmlns:a="http://schemas.openxmlformats.org/drawingml/2006/main">
          <a:off x="8096249" y="3666458"/>
          <a:ext cx="786813" cy="5610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64008" rIns="64008" bIns="0" anchor="t" upright="1"/>
        <a:lstStyle xmlns:a="http://schemas.openxmlformats.org/drawingml/2006/main"/>
        <a:p xmlns:a="http://schemas.openxmlformats.org/drawingml/2006/main">
          <a:pPr algn="r" rtl="0">
            <a:defRPr sz="1000"/>
          </a:pPr>
          <a:r>
            <a:rPr lang="de-AT" sz="3200" b="1" i="0" u="none" strike="noStrike" baseline="0">
              <a:solidFill>
                <a:srgbClr val="333399"/>
              </a:solidFill>
              <a:latin typeface="Calibri"/>
            </a:rPr>
            <a:t>DFK</a:t>
          </a:r>
        </a:p>
      </cdr:txBody>
    </cdr:sp>
  </cdr:relSizeAnchor>
  <cdr:relSizeAnchor xmlns:cdr="http://schemas.openxmlformats.org/drawingml/2006/chartDrawing">
    <cdr:from>
      <cdr:x>0.6479</cdr:x>
      <cdr:y>0.38955</cdr:y>
    </cdr:from>
    <cdr:to>
      <cdr:x>0.73101</cdr:x>
      <cdr:y>0.48125</cdr:y>
    </cdr:to>
    <cdr:sp macro="" textlink="">
      <cdr:nvSpPr>
        <cdr:cNvPr id="4" name="Textfeld 1"/>
        <cdr:cNvSpPr txBox="1"/>
      </cdr:nvSpPr>
      <cdr:spPr>
        <a:xfrm xmlns:a="http://schemas.openxmlformats.org/drawingml/2006/main">
          <a:off x="6010756" y="2337612"/>
          <a:ext cx="771044" cy="5502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AT" sz="3200" b="1">
              <a:solidFill>
                <a:srgbClr val="7C9B3F"/>
              </a:solidFill>
            </a:rPr>
            <a:t>DK</a:t>
          </a:r>
        </a:p>
      </cdr:txBody>
    </cdr:sp>
  </cdr:relSizeAnchor>
  <cdr:relSizeAnchor xmlns:cdr="http://schemas.openxmlformats.org/drawingml/2006/chartDrawing">
    <cdr:from>
      <cdr:x>0.2615</cdr:x>
      <cdr:y>0.2895</cdr:y>
    </cdr:from>
    <cdr:to>
      <cdr:x>0.557</cdr:x>
      <cdr:y>0.39625</cdr:y>
    </cdr:to>
    <cdr:sp macro="" textlink="">
      <cdr:nvSpPr>
        <cdr:cNvPr id="3075" name="Textfeld 1"/>
        <cdr:cNvSpPr txBox="1">
          <a:spLocks xmlns:a="http://schemas.openxmlformats.org/drawingml/2006/main" noChangeArrowheads="1"/>
        </cdr:cNvSpPr>
      </cdr:nvSpPr>
      <cdr:spPr bwMode="auto">
        <a:xfrm xmlns:a="http://schemas.openxmlformats.org/drawingml/2006/main">
          <a:off x="2391156" y="1637948"/>
          <a:ext cx="2702052" cy="60397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64008" rIns="64008" bIns="0" anchor="t" upright="1"/>
        <a:lstStyle xmlns:a="http://schemas.openxmlformats.org/drawingml/2006/main"/>
        <a:p xmlns:a="http://schemas.openxmlformats.org/drawingml/2006/main">
          <a:pPr algn="r" rtl="0">
            <a:defRPr sz="1000"/>
          </a:pPr>
          <a:r>
            <a:rPr lang="de-AT" sz="3200" b="1" i="0" u="none" strike="noStrike" baseline="0">
              <a:solidFill>
                <a:srgbClr val="000000"/>
              </a:solidFill>
              <a:latin typeface="Calibri"/>
            </a:rPr>
            <a:t>Produkterlös</a:t>
          </a:r>
        </a:p>
      </cdr:txBody>
    </cdr:sp>
  </cdr:relSizeAnchor>
  <cdr:relSizeAnchor xmlns:cdr="http://schemas.openxmlformats.org/drawingml/2006/chartDrawing">
    <cdr:from>
      <cdr:x>0.00093</cdr:x>
      <cdr:y>0.0992</cdr:y>
    </cdr:from>
    <cdr:to>
      <cdr:x>0.0505</cdr:x>
      <cdr:y>0.65513</cdr:y>
    </cdr:to>
    <cdr:sp macro="" textlink="">
      <cdr:nvSpPr>
        <cdr:cNvPr id="6" name="Textfeld 5"/>
        <cdr:cNvSpPr txBox="1"/>
      </cdr:nvSpPr>
      <cdr:spPr>
        <a:xfrm xmlns:a="http://schemas.openxmlformats.org/drawingml/2006/main">
          <a:off x="8631" y="588819"/>
          <a:ext cx="458991" cy="3385684"/>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pPr algn="ctr"/>
          <a:r>
            <a:rPr lang="de-AT" sz="2800" b="1"/>
            <a:t>Euro </a:t>
          </a:r>
        </a:p>
      </cdr:txBody>
    </cdr:sp>
  </cdr:relSizeAnchor>
  <cdr:relSizeAnchor xmlns:cdr="http://schemas.openxmlformats.org/drawingml/2006/chartDrawing">
    <cdr:from>
      <cdr:x>0.67402</cdr:x>
      <cdr:y>0.91865</cdr:y>
    </cdr:from>
    <cdr:to>
      <cdr:x>0.98057</cdr:x>
      <cdr:y>0.99655</cdr:y>
    </cdr:to>
    <cdr:sp macro="" textlink="">
      <cdr:nvSpPr>
        <cdr:cNvPr id="7" name="Textfeld 1"/>
        <cdr:cNvSpPr txBox="1"/>
      </cdr:nvSpPr>
      <cdr:spPr>
        <a:xfrm xmlns:a="http://schemas.openxmlformats.org/drawingml/2006/main">
          <a:off x="6268027" y="5540664"/>
          <a:ext cx="2857500" cy="4502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AT" sz="2400" b="1"/>
            <a:t>Ackerfläche in ha</a:t>
          </a:r>
        </a:p>
      </cdr:txBody>
    </cdr:sp>
  </cdr:relSizeAnchor>
  <cdr:relSizeAnchor xmlns:cdr="http://schemas.openxmlformats.org/drawingml/2006/chartDrawing">
    <cdr:from>
      <cdr:x>0.68515</cdr:x>
      <cdr:y>0.52275</cdr:y>
    </cdr:from>
    <cdr:to>
      <cdr:x>0.76996</cdr:x>
      <cdr:y>0.61625</cdr:y>
    </cdr:to>
    <cdr:sp macro="" textlink="">
      <cdr:nvSpPr>
        <cdr:cNvPr id="8" name="Textfeld 1"/>
        <cdr:cNvSpPr txBox="1">
          <a:spLocks xmlns:a="http://schemas.openxmlformats.org/drawingml/2006/main" noChangeArrowheads="1"/>
        </cdr:cNvSpPr>
      </cdr:nvSpPr>
      <cdr:spPr bwMode="auto">
        <a:xfrm xmlns:a="http://schemas.openxmlformats.org/drawingml/2006/main">
          <a:off x="6356350" y="3136900"/>
          <a:ext cx="786813" cy="5610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64008" rIns="64008"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de-AT" sz="3200" b="1" i="0" u="none" strike="noStrike" baseline="0">
              <a:solidFill>
                <a:srgbClr val="333399"/>
              </a:solidFill>
              <a:latin typeface="Calibri"/>
            </a:rPr>
            <a:t>DVK</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9277350" cy="6000750"/>
    <xdr:graphicFrame macro="">
      <xdr:nvGraphicFramePr>
        <xdr:cNvPr id="2" name="Shape"/>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0.74955</cdr:x>
      <cdr:y>0.04681</cdr:y>
    </cdr:from>
    <cdr:to>
      <cdr:x>1</cdr:x>
      <cdr:y>0.1352</cdr:y>
    </cdr:to>
    <cdr:sp macro="" textlink="">
      <cdr:nvSpPr>
        <cdr:cNvPr id="2" name="Textfeld 1"/>
        <cdr:cNvSpPr txBox="1"/>
      </cdr:nvSpPr>
      <cdr:spPr>
        <a:xfrm xmlns:a="http://schemas.openxmlformats.org/drawingml/2006/main">
          <a:off x="6961909" y="267394"/>
          <a:ext cx="2329296" cy="5379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de-AT" sz="3200" b="1">
              <a:solidFill>
                <a:srgbClr val="C00000"/>
              </a:solidFill>
            </a:rPr>
            <a:t>Grenzkosten</a:t>
          </a:r>
        </a:p>
      </cdr:txBody>
    </cdr:sp>
  </cdr:relSizeAnchor>
  <cdr:relSizeAnchor xmlns:cdr="http://schemas.openxmlformats.org/drawingml/2006/chartDrawing">
    <cdr:from>
      <cdr:x>0.18137</cdr:x>
      <cdr:y>0.6747</cdr:y>
    </cdr:from>
    <cdr:to>
      <cdr:x>0.53756</cdr:x>
      <cdr:y>0.76859</cdr:y>
    </cdr:to>
    <cdr:sp macro="" textlink="">
      <cdr:nvSpPr>
        <cdr:cNvPr id="3" name="Textfeld 1"/>
        <cdr:cNvSpPr txBox="1"/>
      </cdr:nvSpPr>
      <cdr:spPr>
        <a:xfrm xmlns:a="http://schemas.openxmlformats.org/drawingml/2006/main">
          <a:off x="1671205" y="4087699"/>
          <a:ext cx="3316403" cy="57091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AT" sz="3200" b="1">
              <a:solidFill>
                <a:schemeClr val="accent1">
                  <a:lumMod val="75000"/>
                </a:schemeClr>
              </a:solidFill>
            </a:rPr>
            <a:t>Ø Fixkosten</a:t>
          </a:r>
        </a:p>
      </cdr:txBody>
    </cdr:sp>
  </cdr:relSizeAnchor>
  <cdr:relSizeAnchor xmlns:cdr="http://schemas.openxmlformats.org/drawingml/2006/chartDrawing">
    <cdr:from>
      <cdr:x>0.61094</cdr:x>
      <cdr:y>0.47456</cdr:y>
    </cdr:from>
    <cdr:to>
      <cdr:x>0.97179</cdr:x>
      <cdr:y>0.58085</cdr:y>
    </cdr:to>
    <cdr:sp macro="" textlink="">
      <cdr:nvSpPr>
        <cdr:cNvPr id="4" name="Textfeld 1"/>
        <cdr:cNvSpPr txBox="1"/>
      </cdr:nvSpPr>
      <cdr:spPr>
        <a:xfrm xmlns:a="http://schemas.openxmlformats.org/drawingml/2006/main">
          <a:off x="5671700" y="2870244"/>
          <a:ext cx="3359733" cy="6453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AT" sz="3200" b="1">
              <a:solidFill>
                <a:srgbClr val="D56509"/>
              </a:solidFill>
            </a:rPr>
            <a:t>Ø variable Kosten</a:t>
          </a:r>
        </a:p>
      </cdr:txBody>
    </cdr:sp>
  </cdr:relSizeAnchor>
  <cdr:relSizeAnchor xmlns:cdr="http://schemas.openxmlformats.org/drawingml/2006/chartDrawing">
    <cdr:from>
      <cdr:x>0.35167</cdr:x>
      <cdr:y>0.09048</cdr:y>
    </cdr:from>
    <cdr:to>
      <cdr:x>0.62117</cdr:x>
      <cdr:y>0.16601</cdr:y>
    </cdr:to>
    <cdr:sp macro="" textlink="">
      <cdr:nvSpPr>
        <cdr:cNvPr id="5" name="Textfeld 1"/>
        <cdr:cNvSpPr txBox="1"/>
      </cdr:nvSpPr>
      <cdr:spPr>
        <a:xfrm xmlns:a="http://schemas.openxmlformats.org/drawingml/2006/main">
          <a:off x="3255829" y="533946"/>
          <a:ext cx="2510948" cy="45923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AT" sz="3200" b="1">
              <a:solidFill>
                <a:schemeClr val="tx1"/>
              </a:solidFill>
            </a:rPr>
            <a:t>Produktpreis</a:t>
          </a:r>
        </a:p>
      </cdr:txBody>
    </cdr:sp>
  </cdr:relSizeAnchor>
  <cdr:relSizeAnchor xmlns:cdr="http://schemas.openxmlformats.org/drawingml/2006/chartDrawing">
    <cdr:from>
      <cdr:x>0.00651</cdr:x>
      <cdr:y>0.14648</cdr:y>
    </cdr:from>
    <cdr:to>
      <cdr:x>0.05633</cdr:x>
      <cdr:y>0.65513</cdr:y>
    </cdr:to>
    <cdr:sp macro="" textlink="">
      <cdr:nvSpPr>
        <cdr:cNvPr id="6" name="Textfeld 5"/>
        <cdr:cNvSpPr txBox="1"/>
      </cdr:nvSpPr>
      <cdr:spPr>
        <a:xfrm xmlns:a="http://schemas.openxmlformats.org/drawingml/2006/main">
          <a:off x="60614" y="874569"/>
          <a:ext cx="458931" cy="3099954"/>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pPr algn="ctr"/>
          <a:r>
            <a:rPr lang="de-AT" sz="2800" b="1"/>
            <a:t>Euro je Tonne</a:t>
          </a:r>
        </a:p>
      </cdr:txBody>
    </cdr:sp>
  </cdr:relSizeAnchor>
  <cdr:relSizeAnchor xmlns:cdr="http://schemas.openxmlformats.org/drawingml/2006/chartDrawing">
    <cdr:from>
      <cdr:x>0.67377</cdr:x>
      <cdr:y>0.91865</cdr:y>
    </cdr:from>
    <cdr:to>
      <cdr:x>0.98032</cdr:x>
      <cdr:y>0.99655</cdr:y>
    </cdr:to>
    <cdr:sp macro="" textlink="">
      <cdr:nvSpPr>
        <cdr:cNvPr id="7" name="Textfeld 1"/>
        <cdr:cNvSpPr txBox="1"/>
      </cdr:nvSpPr>
      <cdr:spPr>
        <a:xfrm xmlns:a="http://schemas.openxmlformats.org/drawingml/2006/main">
          <a:off x="6268027" y="5540664"/>
          <a:ext cx="2857500" cy="4502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AT" sz="2400" b="1"/>
            <a:t>Ackerfläche in ha</a:t>
          </a:r>
        </a:p>
      </cdr:txBody>
    </cdr:sp>
  </cdr:relSizeAnchor>
  <cdr:relSizeAnchor xmlns:cdr="http://schemas.openxmlformats.org/drawingml/2006/chartDrawing">
    <cdr:from>
      <cdr:x>0.24543</cdr:x>
      <cdr:y>0.25466</cdr:y>
    </cdr:from>
    <cdr:to>
      <cdr:x>0.47258</cdr:x>
      <cdr:y>0.42701</cdr:y>
    </cdr:to>
    <cdr:sp macro="" textlink="">
      <cdr:nvSpPr>
        <cdr:cNvPr id="8" name="Textfeld 7"/>
        <cdr:cNvSpPr txBox="1"/>
      </cdr:nvSpPr>
      <cdr:spPr>
        <a:xfrm xmlns:a="http://schemas.openxmlformats.org/drawingml/2006/main">
          <a:off x="2268682" y="1532657"/>
          <a:ext cx="2112818" cy="10477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AT" sz="3000" b="1">
              <a:solidFill>
                <a:srgbClr val="6D8838"/>
              </a:solidFill>
            </a:rPr>
            <a:t>Ø Ge-samtkosten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tabSelected="1" workbookViewId="0">
      <selection activeCell="B16" sqref="B16"/>
    </sheetView>
  </sheetViews>
  <sheetFormatPr baseColWidth="10" defaultRowHeight="15" x14ac:dyDescent="0.25"/>
  <sheetData>
    <row r="1" spans="1:8" ht="28.5" x14ac:dyDescent="0.45">
      <c r="A1" s="19" t="s">
        <v>30</v>
      </c>
    </row>
    <row r="2" spans="1:8" ht="18" customHeight="1" x14ac:dyDescent="0.45">
      <c r="A2" s="19"/>
    </row>
    <row r="3" spans="1:8" ht="33.75" customHeight="1" x14ac:dyDescent="0.25">
      <c r="A3" s="40" t="s">
        <v>31</v>
      </c>
      <c r="B3" s="40"/>
      <c r="C3" s="40"/>
      <c r="D3" s="40"/>
      <c r="E3" s="40"/>
      <c r="F3" s="40"/>
      <c r="G3" s="40"/>
      <c r="H3" s="40"/>
    </row>
  </sheetData>
  <mergeCells count="1">
    <mergeCell ref="A3:H3"/>
  </mergeCells>
  <phoneticPr fontId="0" type="noConversion"/>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zoomScaleNormal="100" workbookViewId="0">
      <selection activeCell="E11" sqref="E11"/>
    </sheetView>
  </sheetViews>
  <sheetFormatPr baseColWidth="10" defaultRowHeight="15" x14ac:dyDescent="0.25"/>
  <cols>
    <col min="1" max="3" width="7.140625" customWidth="1"/>
    <col min="4" max="4" width="9.5703125" customWidth="1"/>
    <col min="5" max="5" width="8.140625" customWidth="1"/>
    <col min="6" max="6" width="9.140625" customWidth="1"/>
    <col min="7" max="11" width="7.140625" customWidth="1"/>
    <col min="12" max="12" width="10.42578125" customWidth="1"/>
    <col min="13" max="13" width="10.28515625" customWidth="1"/>
  </cols>
  <sheetData>
    <row r="1" spans="1:16" ht="28.5" x14ac:dyDescent="0.45">
      <c r="A1" s="19" t="s">
        <v>30</v>
      </c>
    </row>
    <row r="2" spans="1:16" x14ac:dyDescent="0.25">
      <c r="A2" s="2"/>
    </row>
    <row r="3" spans="1:16" ht="21" x14ac:dyDescent="0.35">
      <c r="A3" s="18" t="s">
        <v>35</v>
      </c>
    </row>
    <row r="4" spans="1:16" x14ac:dyDescent="0.25">
      <c r="A4" s="2"/>
    </row>
    <row r="5" spans="1:16" ht="18.75" x14ac:dyDescent="0.3">
      <c r="A5" s="17" t="s">
        <v>34</v>
      </c>
    </row>
    <row r="6" spans="1:16" ht="15" customHeight="1" x14ac:dyDescent="0.3">
      <c r="A6" s="17"/>
    </row>
    <row r="7" spans="1:16" ht="15.75" x14ac:dyDescent="0.25">
      <c r="A7" s="20" t="s">
        <v>33</v>
      </c>
    </row>
    <row r="8" spans="1:16" ht="96.75" customHeight="1" x14ac:dyDescent="0.25">
      <c r="A8" s="44" t="s">
        <v>36</v>
      </c>
      <c r="B8" s="45"/>
      <c r="C8" s="45"/>
      <c r="D8" s="45"/>
      <c r="E8" s="45"/>
      <c r="F8" s="45"/>
      <c r="G8" s="45"/>
      <c r="H8" s="45"/>
      <c r="I8" s="45"/>
      <c r="J8" s="45"/>
      <c r="K8" s="45"/>
      <c r="L8" s="45"/>
      <c r="M8" s="45"/>
      <c r="N8" s="45"/>
    </row>
    <row r="10" spans="1:16" s="1" customFormat="1" ht="45" x14ac:dyDescent="0.25">
      <c r="A10" s="7" t="s">
        <v>9</v>
      </c>
      <c r="B10" s="8" t="s">
        <v>9</v>
      </c>
      <c r="C10" s="8" t="s">
        <v>10</v>
      </c>
      <c r="D10" s="8" t="s">
        <v>1</v>
      </c>
      <c r="E10" s="8" t="s">
        <v>0</v>
      </c>
      <c r="F10" s="8" t="s">
        <v>28</v>
      </c>
      <c r="G10" s="8" t="s">
        <v>2</v>
      </c>
      <c r="H10" s="36" t="s">
        <v>3</v>
      </c>
      <c r="I10" s="9" t="s">
        <v>17</v>
      </c>
      <c r="J10" s="9" t="s">
        <v>7</v>
      </c>
      <c r="K10" s="3" t="s">
        <v>4</v>
      </c>
      <c r="L10" s="3" t="s">
        <v>5</v>
      </c>
      <c r="M10" s="3" t="s">
        <v>6</v>
      </c>
      <c r="N10" s="3" t="s">
        <v>29</v>
      </c>
    </row>
    <row r="11" spans="1:16" s="1" customFormat="1" x14ac:dyDescent="0.2">
      <c r="A11" s="21" t="s">
        <v>42</v>
      </c>
      <c r="B11" s="10"/>
      <c r="C11" s="10"/>
      <c r="D11" s="10">
        <v>0</v>
      </c>
      <c r="E11" s="39">
        <v>20000</v>
      </c>
      <c r="F11" s="14">
        <f>+D11+E11</f>
        <v>20000</v>
      </c>
      <c r="G11" s="11">
        <f>+(F12-F11)/(C12-C11)</f>
        <v>110</v>
      </c>
      <c r="H11" s="10"/>
      <c r="I11" s="10"/>
      <c r="J11" s="12"/>
      <c r="K11" s="6"/>
      <c r="L11" s="5">
        <v>0</v>
      </c>
      <c r="M11" s="6"/>
      <c r="N11" s="6"/>
    </row>
    <row r="12" spans="1:16" x14ac:dyDescent="0.25">
      <c r="A12" s="23" t="s">
        <v>8</v>
      </c>
      <c r="B12" s="24">
        <v>20</v>
      </c>
      <c r="C12" s="25">
        <f>5*B12</f>
        <v>100</v>
      </c>
      <c r="D12" s="25">
        <f>+N12*B12</f>
        <v>11000</v>
      </c>
      <c r="E12" s="25">
        <f>E11</f>
        <v>20000</v>
      </c>
      <c r="F12" s="25">
        <f>+D12+E12</f>
        <v>31000</v>
      </c>
      <c r="G12" s="26">
        <f t="shared" ref="G12:G27" si="0">+(F13-F12)/(C13-C12)</f>
        <v>90</v>
      </c>
      <c r="H12" s="25">
        <f>+D12/C12</f>
        <v>110</v>
      </c>
      <c r="I12" s="27">
        <f>+E12/C12</f>
        <v>200</v>
      </c>
      <c r="J12" s="25">
        <f>+H12+I12</f>
        <v>310</v>
      </c>
      <c r="K12" s="37">
        <v>160</v>
      </c>
      <c r="L12" s="28">
        <f>+K12*C12</f>
        <v>16000</v>
      </c>
      <c r="M12" s="28">
        <f>+L12-F12</f>
        <v>-15000</v>
      </c>
      <c r="N12" s="37">
        <v>550</v>
      </c>
      <c r="O12" s="35"/>
    </row>
    <row r="13" spans="1:16" x14ac:dyDescent="0.25">
      <c r="A13" s="22" t="s">
        <v>15</v>
      </c>
      <c r="B13" s="13">
        <v>40</v>
      </c>
      <c r="C13" s="14">
        <f t="shared" ref="C13:C28" si="1">5*B13</f>
        <v>200</v>
      </c>
      <c r="D13" s="14">
        <f t="shared" ref="D13:D28" si="2">+N13*B13</f>
        <v>20000</v>
      </c>
      <c r="E13" s="14">
        <f>E12</f>
        <v>20000</v>
      </c>
      <c r="F13" s="14">
        <f t="shared" ref="F13:F28" si="3">+D13+E13</f>
        <v>40000</v>
      </c>
      <c r="G13" s="15">
        <f t="shared" si="0"/>
        <v>76</v>
      </c>
      <c r="H13" s="14">
        <f t="shared" ref="H13:H28" si="4">+D13/C13</f>
        <v>100</v>
      </c>
      <c r="I13" s="16">
        <f t="shared" ref="I13:I28" si="5">+E13/C13</f>
        <v>100</v>
      </c>
      <c r="J13" s="14">
        <f t="shared" ref="J13:J28" si="6">+H13+I13</f>
        <v>200</v>
      </c>
      <c r="K13" s="4">
        <f>K12</f>
        <v>160</v>
      </c>
      <c r="L13" s="4">
        <f t="shared" ref="L13:L28" si="7">+K13*C13</f>
        <v>32000</v>
      </c>
      <c r="M13" s="4">
        <f t="shared" ref="M13:M28" si="8">+L13-F13</f>
        <v>-8000</v>
      </c>
      <c r="N13" s="37">
        <v>500</v>
      </c>
      <c r="O13" s="35"/>
    </row>
    <row r="14" spans="1:16" x14ac:dyDescent="0.25">
      <c r="A14" s="23" t="s">
        <v>11</v>
      </c>
      <c r="B14" s="24">
        <v>60</v>
      </c>
      <c r="C14" s="25">
        <f t="shared" si="1"/>
        <v>300</v>
      </c>
      <c r="D14" s="25">
        <f t="shared" si="2"/>
        <v>27600</v>
      </c>
      <c r="E14" s="25">
        <f t="shared" ref="E14:E28" si="9">E13</f>
        <v>20000</v>
      </c>
      <c r="F14" s="25">
        <f t="shared" si="3"/>
        <v>47600</v>
      </c>
      <c r="G14" s="26">
        <f t="shared" si="0"/>
        <v>68</v>
      </c>
      <c r="H14" s="25">
        <f t="shared" si="4"/>
        <v>92</v>
      </c>
      <c r="I14" s="27">
        <f t="shared" si="5"/>
        <v>66.666666666666671</v>
      </c>
      <c r="J14" s="25">
        <f t="shared" si="6"/>
        <v>158.66666666666669</v>
      </c>
      <c r="K14" s="4">
        <f t="shared" ref="K14:K28" si="10">K13</f>
        <v>160</v>
      </c>
      <c r="L14" s="28">
        <f t="shared" si="7"/>
        <v>48000</v>
      </c>
      <c r="M14" s="28">
        <f t="shared" si="8"/>
        <v>400</v>
      </c>
      <c r="N14" s="37">
        <v>460</v>
      </c>
      <c r="O14" s="35"/>
    </row>
    <row r="15" spans="1:16" x14ac:dyDescent="0.25">
      <c r="A15" s="22" t="s">
        <v>12</v>
      </c>
      <c r="B15" s="13">
        <v>80</v>
      </c>
      <c r="C15" s="14">
        <f t="shared" si="1"/>
        <v>400</v>
      </c>
      <c r="D15" s="14">
        <f t="shared" si="2"/>
        <v>34400</v>
      </c>
      <c r="E15" s="14">
        <f t="shared" si="9"/>
        <v>20000</v>
      </c>
      <c r="F15" s="14">
        <f t="shared" si="3"/>
        <v>54400</v>
      </c>
      <c r="G15" s="15">
        <f t="shared" si="0"/>
        <v>66</v>
      </c>
      <c r="H15" s="14">
        <f t="shared" si="4"/>
        <v>86</v>
      </c>
      <c r="I15" s="16">
        <f t="shared" si="5"/>
        <v>50</v>
      </c>
      <c r="J15" s="14">
        <f t="shared" si="6"/>
        <v>136</v>
      </c>
      <c r="K15" s="4">
        <f t="shared" si="10"/>
        <v>160</v>
      </c>
      <c r="L15" s="4">
        <f t="shared" si="7"/>
        <v>64000</v>
      </c>
      <c r="M15" s="4">
        <f t="shared" si="8"/>
        <v>9600</v>
      </c>
      <c r="N15" s="37">
        <v>430</v>
      </c>
      <c r="O15" s="35"/>
      <c r="P15" s="35"/>
    </row>
    <row r="16" spans="1:16" x14ac:dyDescent="0.25">
      <c r="A16" s="23" t="s">
        <v>13</v>
      </c>
      <c r="B16" s="24">
        <v>100</v>
      </c>
      <c r="C16" s="25">
        <f t="shared" si="1"/>
        <v>500</v>
      </c>
      <c r="D16" s="25">
        <f t="shared" si="2"/>
        <v>41000</v>
      </c>
      <c r="E16" s="25">
        <f t="shared" si="9"/>
        <v>20000</v>
      </c>
      <c r="F16" s="25">
        <f t="shared" si="3"/>
        <v>61000</v>
      </c>
      <c r="G16" s="26">
        <f t="shared" si="0"/>
        <v>68.8</v>
      </c>
      <c r="H16" s="25">
        <f t="shared" si="4"/>
        <v>82</v>
      </c>
      <c r="I16" s="27">
        <f t="shared" si="5"/>
        <v>40</v>
      </c>
      <c r="J16" s="25">
        <f t="shared" si="6"/>
        <v>122</v>
      </c>
      <c r="K16" s="4">
        <f t="shared" si="10"/>
        <v>160</v>
      </c>
      <c r="L16" s="28">
        <f t="shared" si="7"/>
        <v>80000</v>
      </c>
      <c r="M16" s="28">
        <f t="shared" si="8"/>
        <v>19000</v>
      </c>
      <c r="N16" s="37">
        <v>410</v>
      </c>
      <c r="O16" s="35"/>
    </row>
    <row r="17" spans="1:15" x14ac:dyDescent="0.25">
      <c r="A17" s="22" t="s">
        <v>14</v>
      </c>
      <c r="B17" s="13">
        <v>120</v>
      </c>
      <c r="C17" s="14">
        <f t="shared" si="1"/>
        <v>600</v>
      </c>
      <c r="D17" s="14">
        <f t="shared" si="2"/>
        <v>47880</v>
      </c>
      <c r="E17" s="14">
        <f t="shared" si="9"/>
        <v>20000</v>
      </c>
      <c r="F17" s="14">
        <f t="shared" si="3"/>
        <v>67880</v>
      </c>
      <c r="G17" s="15">
        <f t="shared" si="0"/>
        <v>74.2</v>
      </c>
      <c r="H17" s="14">
        <f t="shared" si="4"/>
        <v>79.8</v>
      </c>
      <c r="I17" s="16">
        <f t="shared" si="5"/>
        <v>33.333333333333336</v>
      </c>
      <c r="J17" s="14">
        <f t="shared" si="6"/>
        <v>113.13333333333333</v>
      </c>
      <c r="K17" s="4">
        <f t="shared" si="10"/>
        <v>160</v>
      </c>
      <c r="L17" s="4">
        <f t="shared" si="7"/>
        <v>96000</v>
      </c>
      <c r="M17" s="4">
        <f t="shared" si="8"/>
        <v>28120</v>
      </c>
      <c r="N17" s="37">
        <v>399</v>
      </c>
      <c r="O17" s="35"/>
    </row>
    <row r="18" spans="1:15" x14ac:dyDescent="0.25">
      <c r="A18" s="23" t="s">
        <v>18</v>
      </c>
      <c r="B18" s="24">
        <v>140</v>
      </c>
      <c r="C18" s="25">
        <f t="shared" si="1"/>
        <v>700</v>
      </c>
      <c r="D18" s="25">
        <f t="shared" si="2"/>
        <v>55300</v>
      </c>
      <c r="E18" s="25">
        <f t="shared" si="9"/>
        <v>20000</v>
      </c>
      <c r="F18" s="25">
        <f t="shared" si="3"/>
        <v>75300</v>
      </c>
      <c r="G18" s="26">
        <f t="shared" si="0"/>
        <v>85.4</v>
      </c>
      <c r="H18" s="25">
        <f t="shared" si="4"/>
        <v>79</v>
      </c>
      <c r="I18" s="27">
        <f t="shared" si="5"/>
        <v>28.571428571428573</v>
      </c>
      <c r="J18" s="25">
        <f t="shared" si="6"/>
        <v>107.57142857142857</v>
      </c>
      <c r="K18" s="4">
        <f t="shared" si="10"/>
        <v>160</v>
      </c>
      <c r="L18" s="28">
        <f t="shared" si="7"/>
        <v>112000</v>
      </c>
      <c r="M18" s="28">
        <f t="shared" si="8"/>
        <v>36700</v>
      </c>
      <c r="N18" s="37">
        <v>395</v>
      </c>
      <c r="O18" s="35"/>
    </row>
    <row r="19" spans="1:15" x14ac:dyDescent="0.25">
      <c r="A19" s="22" t="s">
        <v>19</v>
      </c>
      <c r="B19" s="13">
        <v>160</v>
      </c>
      <c r="C19" s="14">
        <f t="shared" si="1"/>
        <v>800</v>
      </c>
      <c r="D19" s="14">
        <f t="shared" si="2"/>
        <v>63840</v>
      </c>
      <c r="E19" s="14">
        <f t="shared" si="9"/>
        <v>20000</v>
      </c>
      <c r="F19" s="14">
        <f t="shared" si="3"/>
        <v>83840</v>
      </c>
      <c r="G19" s="15">
        <f t="shared" si="0"/>
        <v>99.6</v>
      </c>
      <c r="H19" s="14">
        <f t="shared" si="4"/>
        <v>79.8</v>
      </c>
      <c r="I19" s="16">
        <f t="shared" si="5"/>
        <v>25</v>
      </c>
      <c r="J19" s="14">
        <f t="shared" si="6"/>
        <v>104.8</v>
      </c>
      <c r="K19" s="4">
        <f t="shared" si="10"/>
        <v>160</v>
      </c>
      <c r="L19" s="4">
        <f t="shared" si="7"/>
        <v>128000</v>
      </c>
      <c r="M19" s="4">
        <f t="shared" si="8"/>
        <v>44160</v>
      </c>
      <c r="N19" s="37">
        <v>399</v>
      </c>
      <c r="O19" s="35"/>
    </row>
    <row r="20" spans="1:15" x14ac:dyDescent="0.25">
      <c r="A20" s="23" t="s">
        <v>20</v>
      </c>
      <c r="B20" s="24">
        <v>180</v>
      </c>
      <c r="C20" s="25">
        <f t="shared" si="1"/>
        <v>900</v>
      </c>
      <c r="D20" s="25">
        <f t="shared" si="2"/>
        <v>73800</v>
      </c>
      <c r="E20" s="25">
        <f t="shared" si="9"/>
        <v>20000</v>
      </c>
      <c r="F20" s="25">
        <f t="shared" si="3"/>
        <v>93800</v>
      </c>
      <c r="G20" s="26">
        <f t="shared" si="0"/>
        <v>122</v>
      </c>
      <c r="H20" s="25">
        <f t="shared" si="4"/>
        <v>82</v>
      </c>
      <c r="I20" s="27">
        <f t="shared" si="5"/>
        <v>22.222222222222221</v>
      </c>
      <c r="J20" s="25">
        <f>+H20+I20</f>
        <v>104.22222222222223</v>
      </c>
      <c r="K20" s="4">
        <f t="shared" si="10"/>
        <v>160</v>
      </c>
      <c r="L20" s="28">
        <f t="shared" si="7"/>
        <v>144000</v>
      </c>
      <c r="M20" s="28">
        <f t="shared" si="8"/>
        <v>50200</v>
      </c>
      <c r="N20" s="37">
        <v>410</v>
      </c>
      <c r="O20" s="35"/>
    </row>
    <row r="21" spans="1:15" x14ac:dyDescent="0.25">
      <c r="A21" s="22" t="s">
        <v>21</v>
      </c>
      <c r="B21" s="13">
        <v>200</v>
      </c>
      <c r="C21" s="14">
        <f t="shared" si="1"/>
        <v>1000</v>
      </c>
      <c r="D21" s="14">
        <f t="shared" si="2"/>
        <v>86000</v>
      </c>
      <c r="E21" s="14">
        <f t="shared" si="9"/>
        <v>20000</v>
      </c>
      <c r="F21" s="14">
        <f t="shared" si="3"/>
        <v>106000</v>
      </c>
      <c r="G21" s="15">
        <f>+(F22-F21)/(C22-C21)</f>
        <v>152</v>
      </c>
      <c r="H21" s="14">
        <f t="shared" si="4"/>
        <v>86</v>
      </c>
      <c r="I21" s="16">
        <f t="shared" si="5"/>
        <v>20</v>
      </c>
      <c r="J21" s="14">
        <f t="shared" si="6"/>
        <v>106</v>
      </c>
      <c r="K21" s="4">
        <f t="shared" si="10"/>
        <v>160</v>
      </c>
      <c r="L21" s="4">
        <f t="shared" si="7"/>
        <v>160000</v>
      </c>
      <c r="M21" s="4">
        <f t="shared" si="8"/>
        <v>54000</v>
      </c>
      <c r="N21" s="37">
        <v>430</v>
      </c>
      <c r="O21" s="35"/>
    </row>
    <row r="22" spans="1:15" x14ac:dyDescent="0.25">
      <c r="A22" s="23" t="s">
        <v>22</v>
      </c>
      <c r="B22" s="24">
        <v>220</v>
      </c>
      <c r="C22" s="25">
        <f t="shared" si="1"/>
        <v>1100</v>
      </c>
      <c r="D22" s="25">
        <f t="shared" si="2"/>
        <v>101200</v>
      </c>
      <c r="E22" s="25">
        <f t="shared" si="9"/>
        <v>20000</v>
      </c>
      <c r="F22" s="25">
        <f t="shared" si="3"/>
        <v>121200</v>
      </c>
      <c r="G22" s="26">
        <f t="shared" si="0"/>
        <v>188</v>
      </c>
      <c r="H22" s="25">
        <f t="shared" si="4"/>
        <v>92</v>
      </c>
      <c r="I22" s="27">
        <f t="shared" si="5"/>
        <v>18.181818181818183</v>
      </c>
      <c r="J22" s="25">
        <f t="shared" si="6"/>
        <v>110.18181818181819</v>
      </c>
      <c r="K22" s="4">
        <f t="shared" si="10"/>
        <v>160</v>
      </c>
      <c r="L22" s="28">
        <f t="shared" si="7"/>
        <v>176000</v>
      </c>
      <c r="M22" s="28">
        <f t="shared" si="8"/>
        <v>54800</v>
      </c>
      <c r="N22" s="37">
        <v>460</v>
      </c>
      <c r="O22" s="35"/>
    </row>
    <row r="23" spans="1:15" x14ac:dyDescent="0.25">
      <c r="A23" s="22" t="s">
        <v>23</v>
      </c>
      <c r="B23" s="13">
        <v>240</v>
      </c>
      <c r="C23" s="14">
        <f t="shared" si="1"/>
        <v>1200</v>
      </c>
      <c r="D23" s="14">
        <f t="shared" si="2"/>
        <v>120000</v>
      </c>
      <c r="E23" s="14">
        <f t="shared" si="9"/>
        <v>20000</v>
      </c>
      <c r="F23" s="14">
        <f t="shared" si="3"/>
        <v>140000</v>
      </c>
      <c r="G23" s="15">
        <f t="shared" si="0"/>
        <v>230</v>
      </c>
      <c r="H23" s="14">
        <f t="shared" si="4"/>
        <v>100</v>
      </c>
      <c r="I23" s="16">
        <f t="shared" si="5"/>
        <v>16.666666666666668</v>
      </c>
      <c r="J23" s="14">
        <f t="shared" si="6"/>
        <v>116.66666666666667</v>
      </c>
      <c r="K23" s="4">
        <f t="shared" si="10"/>
        <v>160</v>
      </c>
      <c r="L23" s="4">
        <f t="shared" si="7"/>
        <v>192000</v>
      </c>
      <c r="M23" s="4">
        <f t="shared" si="8"/>
        <v>52000</v>
      </c>
      <c r="N23" s="37">
        <v>500</v>
      </c>
      <c r="O23" s="35"/>
    </row>
    <row r="24" spans="1:15" x14ac:dyDescent="0.25">
      <c r="A24" s="23" t="s">
        <v>24</v>
      </c>
      <c r="B24" s="24">
        <v>260</v>
      </c>
      <c r="C24" s="25">
        <f t="shared" si="1"/>
        <v>1300</v>
      </c>
      <c r="D24" s="25">
        <f t="shared" si="2"/>
        <v>143000</v>
      </c>
      <c r="E24" s="25">
        <f t="shared" si="9"/>
        <v>20000</v>
      </c>
      <c r="F24" s="25">
        <f t="shared" si="3"/>
        <v>163000</v>
      </c>
      <c r="G24" s="26">
        <f t="shared" si="0"/>
        <v>306</v>
      </c>
      <c r="H24" s="25">
        <f t="shared" si="4"/>
        <v>110</v>
      </c>
      <c r="I24" s="27">
        <f t="shared" si="5"/>
        <v>15.384615384615385</v>
      </c>
      <c r="J24" s="25">
        <f t="shared" si="6"/>
        <v>125.38461538461539</v>
      </c>
      <c r="K24" s="4">
        <f t="shared" si="10"/>
        <v>160</v>
      </c>
      <c r="L24" s="28">
        <f t="shared" si="7"/>
        <v>208000</v>
      </c>
      <c r="M24" s="28">
        <f t="shared" si="8"/>
        <v>45000</v>
      </c>
      <c r="N24" s="37">
        <v>550</v>
      </c>
      <c r="O24" s="35"/>
    </row>
    <row r="25" spans="1:15" x14ac:dyDescent="0.25">
      <c r="A25" s="22" t="s">
        <v>25</v>
      </c>
      <c r="B25" s="13">
        <v>280</v>
      </c>
      <c r="C25" s="14">
        <f t="shared" si="1"/>
        <v>1400</v>
      </c>
      <c r="D25" s="14">
        <f t="shared" si="2"/>
        <v>173600</v>
      </c>
      <c r="E25" s="14">
        <f t="shared" si="9"/>
        <v>20000</v>
      </c>
      <c r="F25" s="14">
        <f t="shared" si="3"/>
        <v>193600</v>
      </c>
      <c r="G25" s="15">
        <f t="shared" si="0"/>
        <v>364</v>
      </c>
      <c r="H25" s="14">
        <f t="shared" si="4"/>
        <v>124</v>
      </c>
      <c r="I25" s="16">
        <f t="shared" si="5"/>
        <v>14.285714285714286</v>
      </c>
      <c r="J25" s="14">
        <f t="shared" si="6"/>
        <v>138.28571428571428</v>
      </c>
      <c r="K25" s="4">
        <f t="shared" si="10"/>
        <v>160</v>
      </c>
      <c r="L25" s="4">
        <f t="shared" si="7"/>
        <v>224000</v>
      </c>
      <c r="M25" s="4">
        <f t="shared" si="8"/>
        <v>30400</v>
      </c>
      <c r="N25" s="37">
        <v>620</v>
      </c>
      <c r="O25" s="35"/>
    </row>
    <row r="26" spans="1:15" x14ac:dyDescent="0.25">
      <c r="A26" s="23" t="s">
        <v>16</v>
      </c>
      <c r="B26" s="24">
        <v>300</v>
      </c>
      <c r="C26" s="25">
        <f t="shared" si="1"/>
        <v>1500</v>
      </c>
      <c r="D26" s="25">
        <f t="shared" si="2"/>
        <v>210000</v>
      </c>
      <c r="E26" s="25">
        <f t="shared" si="9"/>
        <v>20000</v>
      </c>
      <c r="F26" s="25">
        <f t="shared" si="3"/>
        <v>230000</v>
      </c>
      <c r="G26" s="26">
        <f t="shared" si="0"/>
        <v>460</v>
      </c>
      <c r="H26" s="25">
        <f t="shared" si="4"/>
        <v>140</v>
      </c>
      <c r="I26" s="27">
        <f t="shared" si="5"/>
        <v>13.333333333333334</v>
      </c>
      <c r="J26" s="25">
        <f t="shared" si="6"/>
        <v>153.33333333333334</v>
      </c>
      <c r="K26" s="4">
        <f t="shared" si="10"/>
        <v>160</v>
      </c>
      <c r="L26" s="28">
        <f t="shared" si="7"/>
        <v>240000</v>
      </c>
      <c r="M26" s="28">
        <f t="shared" si="8"/>
        <v>10000</v>
      </c>
      <c r="N26" s="37">
        <v>700</v>
      </c>
      <c r="O26" s="35"/>
    </row>
    <row r="27" spans="1:15" x14ac:dyDescent="0.25">
      <c r="A27" s="22" t="s">
        <v>26</v>
      </c>
      <c r="B27" s="13">
        <v>320</v>
      </c>
      <c r="C27" s="14">
        <f t="shared" si="1"/>
        <v>1600</v>
      </c>
      <c r="D27" s="14">
        <f t="shared" si="2"/>
        <v>256000</v>
      </c>
      <c r="E27" s="14">
        <f t="shared" si="9"/>
        <v>20000</v>
      </c>
      <c r="F27" s="14">
        <f t="shared" si="3"/>
        <v>276000</v>
      </c>
      <c r="G27" s="15">
        <f t="shared" si="0"/>
        <v>840</v>
      </c>
      <c r="H27" s="14">
        <f t="shared" si="4"/>
        <v>160</v>
      </c>
      <c r="I27" s="16">
        <f t="shared" si="5"/>
        <v>12.5</v>
      </c>
      <c r="J27" s="14">
        <f t="shared" si="6"/>
        <v>172.5</v>
      </c>
      <c r="K27" s="4">
        <f t="shared" si="10"/>
        <v>160</v>
      </c>
      <c r="L27" s="4">
        <f t="shared" si="7"/>
        <v>256000</v>
      </c>
      <c r="M27" s="4">
        <f t="shared" si="8"/>
        <v>-20000</v>
      </c>
      <c r="N27" s="37">
        <v>800</v>
      </c>
      <c r="O27" s="35"/>
    </row>
    <row r="28" spans="1:15" x14ac:dyDescent="0.25">
      <c r="A28" s="29" t="s">
        <v>27</v>
      </c>
      <c r="B28" s="30">
        <v>340</v>
      </c>
      <c r="C28" s="31">
        <f t="shared" si="1"/>
        <v>1700</v>
      </c>
      <c r="D28" s="31">
        <f t="shared" si="2"/>
        <v>340000</v>
      </c>
      <c r="E28" s="31">
        <f t="shared" si="9"/>
        <v>20000</v>
      </c>
      <c r="F28" s="31">
        <f t="shared" si="3"/>
        <v>360000</v>
      </c>
      <c r="G28" s="32"/>
      <c r="H28" s="31">
        <f t="shared" si="4"/>
        <v>200</v>
      </c>
      <c r="I28" s="33">
        <f t="shared" si="5"/>
        <v>11.764705882352942</v>
      </c>
      <c r="J28" s="31">
        <f t="shared" si="6"/>
        <v>211.76470588235293</v>
      </c>
      <c r="K28" s="4">
        <f t="shared" si="10"/>
        <v>160</v>
      </c>
      <c r="L28" s="34">
        <f t="shared" si="7"/>
        <v>272000</v>
      </c>
      <c r="M28" s="34">
        <f t="shared" si="8"/>
        <v>-88000</v>
      </c>
      <c r="N28" s="38">
        <v>1000</v>
      </c>
      <c r="O28" s="35"/>
    </row>
    <row r="29" spans="1:15" x14ac:dyDescent="0.25">
      <c r="H29" s="49" t="s">
        <v>43</v>
      </c>
      <c r="I29" s="50"/>
      <c r="J29" s="50"/>
    </row>
    <row r="30" spans="1:15" ht="15.75" x14ac:dyDescent="0.25">
      <c r="A30" s="20" t="s">
        <v>32</v>
      </c>
      <c r="J30" s="51" t="s">
        <v>44</v>
      </c>
      <c r="K30" s="52"/>
      <c r="L30" s="52"/>
    </row>
    <row r="31" spans="1:15" ht="101.25" customHeight="1" x14ac:dyDescent="0.25">
      <c r="A31" s="46" t="s">
        <v>37</v>
      </c>
      <c r="B31" s="47"/>
      <c r="C31" s="47"/>
      <c r="D31" s="47"/>
      <c r="E31" s="47"/>
      <c r="F31" s="47"/>
      <c r="G31" s="47"/>
      <c r="H31" s="47"/>
      <c r="I31" s="47"/>
      <c r="J31" s="47"/>
      <c r="K31" s="47"/>
      <c r="L31" s="47"/>
      <c r="M31" s="47"/>
      <c r="N31" s="48"/>
    </row>
    <row r="33" spans="1:14" ht="103.5" customHeight="1" x14ac:dyDescent="0.25">
      <c r="A33" s="41" t="s">
        <v>38</v>
      </c>
      <c r="B33" s="42"/>
      <c r="C33" s="42"/>
      <c r="D33" s="42"/>
      <c r="E33" s="42"/>
      <c r="F33" s="42"/>
      <c r="G33" s="42"/>
      <c r="H33" s="42"/>
      <c r="I33" s="42"/>
      <c r="J33" s="42"/>
      <c r="K33" s="42"/>
      <c r="L33" s="42"/>
      <c r="M33" s="42"/>
      <c r="N33" s="43"/>
    </row>
    <row r="35" spans="1:14" ht="15.75" x14ac:dyDescent="0.25">
      <c r="A35" s="20" t="s">
        <v>39</v>
      </c>
    </row>
    <row r="36" spans="1:14" ht="153" customHeight="1" x14ac:dyDescent="0.25">
      <c r="A36" s="41" t="s">
        <v>40</v>
      </c>
      <c r="B36" s="42"/>
      <c r="C36" s="42"/>
      <c r="D36" s="42"/>
      <c r="E36" s="42"/>
      <c r="F36" s="42"/>
      <c r="G36" s="42"/>
      <c r="H36" s="42"/>
      <c r="I36" s="42"/>
      <c r="J36" s="42"/>
      <c r="K36" s="42"/>
      <c r="L36" s="42"/>
      <c r="M36" s="42"/>
      <c r="N36" s="43"/>
    </row>
    <row r="38" spans="1:14" ht="121.5" customHeight="1" x14ac:dyDescent="0.25">
      <c r="A38" s="41" t="s">
        <v>41</v>
      </c>
      <c r="B38" s="42"/>
      <c r="C38" s="42"/>
      <c r="D38" s="42"/>
      <c r="E38" s="42"/>
      <c r="F38" s="42"/>
      <c r="G38" s="42"/>
      <c r="H38" s="42"/>
      <c r="I38" s="42"/>
      <c r="J38" s="42"/>
      <c r="K38" s="42"/>
      <c r="L38" s="42"/>
      <c r="M38" s="42"/>
      <c r="N38" s="43"/>
    </row>
  </sheetData>
  <mergeCells count="7">
    <mergeCell ref="A38:N38"/>
    <mergeCell ref="A8:N8"/>
    <mergeCell ref="A31:N31"/>
    <mergeCell ref="A33:N33"/>
    <mergeCell ref="A36:N36"/>
    <mergeCell ref="H29:J29"/>
    <mergeCell ref="J30:L30"/>
  </mergeCells>
  <phoneticPr fontId="0" type="noConversion"/>
  <conditionalFormatting sqref="M12:M28">
    <cfRule type="dataBar" priority="9">
      <dataBar>
        <cfvo type="min"/>
        <cfvo type="max"/>
        <color rgb="FF638EC6"/>
      </dataBar>
      <extLst>
        <ext xmlns:x14="http://schemas.microsoft.com/office/spreadsheetml/2009/9/main" uri="{B025F937-C7B1-47D3-B67F-A62EFF666E3E}">
          <x14:id>{BDAE06F8-9BD1-4B9A-AD54-6ABB0ECE6B0E}</x14:id>
        </ext>
      </extLst>
    </cfRule>
  </conditionalFormatting>
  <conditionalFormatting sqref="H12:H28">
    <cfRule type="cellIs" dxfId="3" priority="4" operator="equal">
      <formula>MIN($H$12:$H$28)</formula>
    </cfRule>
  </conditionalFormatting>
  <conditionalFormatting sqref="H29">
    <cfRule type="cellIs" dxfId="2" priority="3" operator="equal">
      <formula>MIN($H$12:$H$28)</formula>
    </cfRule>
  </conditionalFormatting>
  <conditionalFormatting sqref="J12:J28">
    <cfRule type="cellIs" dxfId="1" priority="2" operator="equal">
      <formula>MIN($J$12:$J$28)</formula>
    </cfRule>
  </conditionalFormatting>
  <conditionalFormatting sqref="J30">
    <cfRule type="cellIs" dxfId="0" priority="1" operator="equal">
      <formula>MIN($H$12:$H$28)</formula>
    </cfRule>
  </conditionalFormatting>
  <pageMargins left="0.7" right="0.7" top="0.78740157499999996" bottom="0.78740157499999996" header="0.3" footer="0.3"/>
  <extLst>
    <ext xmlns:x14="http://schemas.microsoft.com/office/spreadsheetml/2009/9/main" uri="{78C0D931-6437-407d-A8EE-F0AAD7539E65}">
      <x14:conditionalFormattings>
        <x14:conditionalFormatting xmlns:xm="http://schemas.microsoft.com/office/excel/2006/main">
          <x14:cfRule type="dataBar" id="{BDAE06F8-9BD1-4B9A-AD54-6ABB0ECE6B0E}">
            <x14:dataBar minLength="0" maxLength="100" gradient="0">
              <x14:cfvo type="autoMin"/>
              <x14:cfvo type="autoMax"/>
              <x14:negativeFillColor rgb="FFFF0000"/>
              <x14:axisColor rgb="FF000000"/>
            </x14:dataBar>
          </x14:cfRule>
          <xm:sqref>M12:M28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Diagramme</vt:lpstr>
      </vt:variant>
      <vt:variant>
        <vt:i4>2</vt:i4>
      </vt:variant>
    </vt:vector>
  </HeadingPairs>
  <TitlesOfParts>
    <vt:vector size="4" baseType="lpstr">
      <vt:lpstr>Grundsätzliches</vt:lpstr>
      <vt:lpstr>TAB_6_3_3</vt:lpstr>
      <vt:lpstr>D_6_3_3_Gesamte Kosten</vt:lpstr>
      <vt:lpstr>D_6_3_3 Durchschnittl Kosten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Leopold.KIRNER</dc:creator>
  <cp:lastModifiedBy>Schule</cp:lastModifiedBy>
  <dcterms:created xsi:type="dcterms:W3CDTF">2012-07-17T09:08:35Z</dcterms:created>
  <dcterms:modified xsi:type="dcterms:W3CDTF">2016-10-18T18:39:05Z</dcterms:modified>
</cp:coreProperties>
</file>