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1943" windowHeight="8169" activeTab="0"/>
  </bookViews>
  <sheets>
    <sheet name="Start" sheetId="1" r:id="rId1"/>
    <sheet name="Maschinenkosten" sheetId="2" r:id="rId2"/>
    <sheet name="ZSFG" sheetId="3" r:id="rId3"/>
    <sheet name="AV" sheetId="4" r:id="rId4"/>
    <sheet name="Druckvorlage" sheetId="5" r:id="rId5"/>
    <sheet name="Bedienungsanleitung" sheetId="6" r:id="rId6"/>
  </sheets>
  <definedNames>
    <definedName name="abgeschrieben?">'Start'!#REF!</definedName>
    <definedName name="Afa">'Start'!$E$11</definedName>
    <definedName name="Anschaffungsjahr">'Start'!#REF!</definedName>
    <definedName name="Anschaffungswert">'Start'!#REF!</definedName>
    <definedName name="Betriebsstunden">'Start'!$D$8</definedName>
    <definedName name="Derzeit">'Start'!$G$1</definedName>
    <definedName name="Dieselpreis">'Start'!#REF!</definedName>
    <definedName name="DP">'Start'!$D$5</definedName>
    <definedName name="_xlnm.Print_Area" localSheetId="3">'AV'!$A$1:$O$91</definedName>
    <definedName name="Excel_BuiltIn_Print_Area_1">'Start'!$A$1:$H$48</definedName>
    <definedName name="Excel_BuiltIn_Print_Area_4">'AV'!$A$1:$O$50</definedName>
    <definedName name="Excel_BuiltIn_Print_Area_4_1">'AV'!$A$1:$O$50</definedName>
    <definedName name="heute">'Start'!$G$1</definedName>
    <definedName name="Inflation">'Start'!$D$6</definedName>
    <definedName name="Jahresfixkosten">'Start'!#REF!</definedName>
    <definedName name="Jahreskosten">'Start'!$G$21</definedName>
    <definedName name="JahresVariableKosten">'Start'!$G$18</definedName>
    <definedName name="Leistung">'Start'!#REF!</definedName>
    <definedName name="Maschine">'Start'!#REF!</definedName>
    <definedName name="MR...Tarif">'Start'!#REF!</definedName>
    <definedName name="Nutzungsdauer">'Start'!$D$6</definedName>
    <definedName name="Reparaturen">'Start'!$H$7</definedName>
    <definedName name="Reparaturkosten">'Start'!$D$16</definedName>
    <definedName name="Restwert">'Start'!$D$4</definedName>
    <definedName name="Schmiermittelkosten">'Start'!$D$13</definedName>
    <definedName name="Stundenfixkosten">'Start'!#REF!</definedName>
    <definedName name="Stundenkosten">'Start'!$D$20</definedName>
    <definedName name="StundenVariableKosten">'Start'!$D$17</definedName>
    <definedName name="Stundenverbrauch">'Start'!$H$4</definedName>
    <definedName name="Treibstoffkosten">'Start'!#REF!</definedName>
    <definedName name="Unterbringung">'Start'!$H$6</definedName>
    <definedName name="UV">'Start'!#REF!</definedName>
    <definedName name="Verzinsung">'Start'!$H$5</definedName>
    <definedName name="Zinsen">'Start'!$E$12</definedName>
  </definedNames>
  <calcPr fullCalcOnLoad="1"/>
</workbook>
</file>

<file path=xl/sharedStrings.xml><?xml version="1.0" encoding="utf-8"?>
<sst xmlns="http://schemas.openxmlformats.org/spreadsheetml/2006/main" count="116" uniqueCount="94">
  <si>
    <t>Einfüllfeld</t>
  </si>
  <si>
    <t>DI H.Erber - Betriebslehre - LLA St.Johann</t>
  </si>
  <si>
    <t>Dieselpreis €/l:</t>
  </si>
  <si>
    <t>geschätzte Inflation:</t>
  </si>
  <si>
    <t>Kosten von Arbeitsverfahren</t>
  </si>
  <si>
    <t>Fragen???</t>
  </si>
  <si>
    <t>Anschaffungsjahr</t>
  </si>
  <si>
    <t>Anschaffungswert (AW) €</t>
  </si>
  <si>
    <t>Restwert €</t>
  </si>
  <si>
    <t>Wiederbeschaffungswert €</t>
  </si>
  <si>
    <t>abgeschrieben?</t>
  </si>
  <si>
    <t>Leistung kW</t>
  </si>
  <si>
    <t>Nutzungsdauer J</t>
  </si>
  <si>
    <t>Einsatzstunden /Jahr</t>
  </si>
  <si>
    <t>Verzinsung %</t>
  </si>
  <si>
    <t>Unterbr.,Vers. % v.AW</t>
  </si>
  <si>
    <t>Reparaturkosten % v.AW/100 h</t>
  </si>
  <si>
    <t>Variable Kosten/h</t>
  </si>
  <si>
    <t>:::::::::::::::::::::::::::::::::::::::::::::::::::::::::::</t>
  </si>
  <si>
    <t>Fixkosten €/h</t>
  </si>
  <si>
    <t>Var. Kosten €/h</t>
  </si>
  <si>
    <t>Gesamtkosten €/h</t>
  </si>
  <si>
    <t>Einfüllfelder</t>
  </si>
  <si>
    <t>MR</t>
  </si>
  <si>
    <t>Modellrechnung für den Unterricht!</t>
  </si>
  <si>
    <t>Lohnanspruch pro Akh</t>
  </si>
  <si>
    <t>Ergebnis der Berechnungen:</t>
  </si>
  <si>
    <t>Summe Maschinenkosten fix</t>
  </si>
  <si>
    <t>Summe Maschinenkosten variabel</t>
  </si>
  <si>
    <t>Summe Lohnanspruch</t>
  </si>
  <si>
    <t>h zu</t>
  </si>
  <si>
    <t>* Mannstunden sind separat zu ermitteln</t>
  </si>
  <si>
    <t>Arbeitsdauer</t>
  </si>
  <si>
    <t>An- bzw Aufbaugerät oder MR u. ä.</t>
  </si>
  <si>
    <t>in Akh</t>
  </si>
  <si>
    <t>Kosten variabel</t>
  </si>
  <si>
    <t>Kosten fix</t>
  </si>
  <si>
    <t>Gesamt</t>
  </si>
  <si>
    <t>Nr.</t>
  </si>
  <si>
    <t>Art der Arbeit</t>
  </si>
  <si>
    <t>Art (aus Listenfeld auswählen)</t>
  </si>
  <si>
    <t>Dauer h</t>
  </si>
  <si>
    <t>eigen/h</t>
  </si>
  <si>
    <t>MR/h</t>
  </si>
  <si>
    <t>gesamt</t>
  </si>
  <si>
    <t>€/h</t>
  </si>
  <si>
    <t>kosten</t>
  </si>
  <si>
    <t>Maschine</t>
  </si>
  <si>
    <t>Reparaturkosten % v.AW/100 h
aus ÖKL-Richtwerten</t>
  </si>
  <si>
    <t>Variable Kosten/h
aus ÖKL-Richtwerten</t>
  </si>
  <si>
    <t>Traktor (Beispiel)</t>
  </si>
  <si>
    <t>Mäher (Beispiel)</t>
  </si>
  <si>
    <t>T1-T4</t>
  </si>
  <si>
    <t>Dauer</t>
  </si>
  <si>
    <t>VK</t>
  </si>
  <si>
    <t>FK</t>
  </si>
  <si>
    <t>* Zug- und Trägerfahrzeuge bei Maschinenkosten einpflegen T1…T4</t>
  </si>
  <si>
    <t>Hinweise:</t>
  </si>
  <si>
    <t>Zugfahrzeug (Art, Dauer, Kosten)</t>
  </si>
  <si>
    <t>1) Eingabe der Maschinen mithilfe von ÖKL</t>
  </si>
  <si>
    <t>BEACHTE: die ersten 4 Datensätze sind für Zug- oder Trägerfahrzeuge reserviert</t>
  </si>
  <si>
    <t>2) Berechnung der Verfahrenskosten</t>
  </si>
  <si>
    <t>Besondere Situationen:</t>
  </si>
  <si>
    <t>Handarbeit:</t>
  </si>
  <si>
    <r>
      <t xml:space="preserve">Zugfahrzeug bleibt leer, bei "Art" wählt man </t>
    </r>
    <r>
      <rPr>
        <b/>
        <sz val="10"/>
        <color indexed="10"/>
        <rFont val="Arial"/>
        <family val="2"/>
      </rPr>
      <t>MR</t>
    </r>
    <r>
      <rPr>
        <sz val="10"/>
        <color indexed="8"/>
        <rFont val="Arial"/>
        <family val="2"/>
      </rPr>
      <t xml:space="preserve"> (immer an 2.Stelle im Auswahlfeld), gi</t>
    </r>
    <r>
      <rPr>
        <sz val="10"/>
        <rFont val="Arial"/>
        <family val="2"/>
      </rPr>
      <t xml:space="preserve">bt </t>
    </r>
    <r>
      <rPr>
        <b/>
        <sz val="10"/>
        <color indexed="17"/>
        <rFont val="Arial"/>
        <family val="2"/>
      </rPr>
      <t>Dauer</t>
    </r>
    <r>
      <rPr>
        <sz val="10"/>
        <rFont val="Arial"/>
        <family val="2"/>
      </rPr>
      <t xml:space="preserve"> an und den zu bezahlenden </t>
    </r>
    <r>
      <rPr>
        <b/>
        <sz val="10"/>
        <color indexed="30"/>
        <rFont val="Arial"/>
        <family val="2"/>
      </rPr>
      <t>Stundensatz</t>
    </r>
  </si>
  <si>
    <r>
      <t xml:space="preserve">nur </t>
    </r>
    <r>
      <rPr>
        <b/>
        <sz val="10"/>
        <color indexed="10"/>
        <rFont val="Arial"/>
        <family val="2"/>
      </rPr>
      <t>Arbeitsdauer</t>
    </r>
    <r>
      <rPr>
        <sz val="10"/>
        <rFont val="Arial"/>
        <family val="2"/>
      </rPr>
      <t xml:space="preserve"> eingeben</t>
    </r>
  </si>
  <si>
    <r>
      <t xml:space="preserve">anschließend wählt man das verwendete </t>
    </r>
    <r>
      <rPr>
        <b/>
        <sz val="10"/>
        <color indexed="10"/>
        <rFont val="Arial"/>
        <family val="2"/>
      </rPr>
      <t>Anbaugerät</t>
    </r>
    <r>
      <rPr>
        <sz val="10"/>
        <rFont val="Arial"/>
        <family val="2"/>
      </rPr>
      <t xml:space="preserve"> und gibt die </t>
    </r>
    <r>
      <rPr>
        <b/>
        <sz val="10"/>
        <color indexed="49"/>
        <rFont val="Arial"/>
        <family val="2"/>
      </rPr>
      <t>Arbeitsdauer in Stunden</t>
    </r>
    <r>
      <rPr>
        <sz val="10"/>
        <rFont val="Arial"/>
        <family val="2"/>
      </rPr>
      <t xml:space="preserve"> ein (Kosten werden automatisch berechnet)</t>
    </r>
  </si>
  <si>
    <r>
      <t xml:space="preserve">zuerst wählt man das verwendete </t>
    </r>
    <r>
      <rPr>
        <b/>
        <sz val="10"/>
        <color indexed="10"/>
        <rFont val="Arial"/>
        <family val="2"/>
      </rPr>
      <t>Zugfahrzeug</t>
    </r>
    <r>
      <rPr>
        <sz val="10"/>
        <rFont val="Arial"/>
        <family val="2"/>
      </rPr>
      <t xml:space="preserve"> und gibt die </t>
    </r>
    <r>
      <rPr>
        <b/>
        <sz val="10"/>
        <color indexed="49"/>
        <rFont val="Arial"/>
        <family val="2"/>
      </rPr>
      <t>Arbeitsdauer in Stunden</t>
    </r>
    <r>
      <rPr>
        <sz val="10"/>
        <rFont val="Arial"/>
        <family val="2"/>
      </rPr>
      <t xml:space="preserve"> ein (Kosten werden automatisch berechnet)</t>
    </r>
  </si>
  <si>
    <t>immer Schaltflächen verwenden!!!!!!!!!!</t>
  </si>
  <si>
    <t>Sonstiges…in der Berechnungszusammenfassung…</t>
  </si>
  <si>
    <r>
      <t>hier können die</t>
    </r>
    <r>
      <rPr>
        <b/>
        <sz val="10"/>
        <color indexed="10"/>
        <rFont val="Arial"/>
        <family val="2"/>
      </rPr>
      <t xml:space="preserve"> Kosten für zugekaufte Betriebsmittel</t>
    </r>
    <r>
      <rPr>
        <sz val="10"/>
        <rFont val="Arial"/>
        <family val="2"/>
      </rPr>
      <t xml:space="preserve"> eingegeben werden, die noch nicht erfasst wurden (Saatgut, Wickelfolien…)</t>
    </r>
  </si>
  <si>
    <r>
      <t xml:space="preserve">Bei der Ermittlung der </t>
    </r>
    <r>
      <rPr>
        <b/>
        <sz val="10"/>
        <rFont val="Arial"/>
        <family val="2"/>
      </rPr>
      <t>Variablen Kosten</t>
    </r>
    <r>
      <rPr>
        <sz val="10"/>
        <rFont val="Arial"/>
        <family val="2"/>
      </rPr>
      <t xml:space="preserve"> ist folgendermassen vorzugehen:</t>
    </r>
  </si>
  <si>
    <r>
      <t xml:space="preserve">BEACHTE: bei Gemisch-/Benzin-/Elektrobetrieb muss die </t>
    </r>
    <r>
      <rPr>
        <b/>
        <sz val="10"/>
        <color indexed="40"/>
        <rFont val="Arial"/>
        <family val="2"/>
      </rPr>
      <t>blau</t>
    </r>
    <r>
      <rPr>
        <sz val="10"/>
        <rFont val="Arial"/>
        <family val="2"/>
      </rPr>
      <t>-beschriftete Schaltfläche benutzt werden.</t>
    </r>
  </si>
  <si>
    <t>Überbetriebliche Arbeitseinsätze (z.B. MR):</t>
  </si>
  <si>
    <t>Variable Kosten pro Stunde aus ÖKL-Selbstkosten-Richtwerten online (Link)</t>
  </si>
  <si>
    <t>T3</t>
  </si>
  <si>
    <t>T4</t>
  </si>
  <si>
    <t>Traktor (Bsp)</t>
  </si>
  <si>
    <t>T2 (Bsp)</t>
  </si>
  <si>
    <t>Arbeitsverfahren</t>
  </si>
  <si>
    <t>1 ha</t>
  </si>
  <si>
    <t>Maschine: 
die ersten 4 (!!!) 
sind für Zug- und Träger-
fahrzeuge reserviert</t>
  </si>
  <si>
    <r>
      <rPr>
        <b/>
        <sz val="14"/>
        <color indexed="63"/>
        <rFont val="Arial Narrow"/>
        <family val="2"/>
      </rPr>
      <t>Maschinen:</t>
    </r>
    <r>
      <rPr>
        <sz val="14"/>
        <color indexed="63"/>
        <rFont val="Arial Narrow"/>
        <family val="2"/>
      </rPr>
      <t xml:space="preserve"> </t>
    </r>
    <r>
      <rPr>
        <sz val="12"/>
        <color indexed="63"/>
        <rFont val="Arial Narrow"/>
        <family val="2"/>
      </rPr>
      <t xml:space="preserve">Betrieb mit </t>
    </r>
    <r>
      <rPr>
        <b/>
        <sz val="12"/>
        <color indexed="63"/>
        <rFont val="Arial Narrow"/>
        <family val="2"/>
      </rPr>
      <t>Strom, Gemisch, Benzin…</t>
    </r>
  </si>
  <si>
    <r>
      <rPr>
        <b/>
        <sz val="14"/>
        <color indexed="63"/>
        <rFont val="Arial Narrow"/>
        <family val="2"/>
      </rPr>
      <t>Maschinen:</t>
    </r>
    <r>
      <rPr>
        <sz val="14"/>
        <color indexed="63"/>
        <rFont val="Arial Narrow"/>
        <family val="2"/>
      </rPr>
      <t xml:space="preserve"> </t>
    </r>
    <r>
      <rPr>
        <b/>
        <sz val="12"/>
        <color indexed="63"/>
        <rFont val="Arial Narrow"/>
        <family val="2"/>
      </rPr>
      <t>kein eigener Antrieb</t>
    </r>
    <r>
      <rPr>
        <sz val="12"/>
        <color indexed="63"/>
        <rFont val="Arial Narrow"/>
        <family val="2"/>
      </rPr>
      <t xml:space="preserve"> oder </t>
    </r>
    <r>
      <rPr>
        <b/>
        <sz val="12"/>
        <color indexed="63"/>
        <rFont val="Arial Narrow"/>
        <family val="2"/>
      </rPr>
      <t>Diesel</t>
    </r>
  </si>
  <si>
    <r>
      <t xml:space="preserve">frei verwendbar
</t>
    </r>
    <r>
      <rPr>
        <b/>
        <sz val="12"/>
        <color indexed="10"/>
        <rFont val="Arial Narrow"/>
        <family val="2"/>
      </rPr>
      <t>Schaltflächen verwenden!!!</t>
    </r>
  </si>
  <si>
    <t>Maschinenkosten und Verfahrenskosten</t>
  </si>
  <si>
    <t>Erlöse aus Verkauf</t>
  </si>
  <si>
    <t>Leistungen/Kosten von Arbeitsverfahren Außenwirtschaft:</t>
  </si>
  <si>
    <r>
      <t xml:space="preserve">Sonstige variable Kosten (mit </t>
    </r>
    <r>
      <rPr>
        <b/>
        <sz val="11"/>
        <color indexed="10"/>
        <rFont val="Verdana"/>
        <family val="2"/>
      </rPr>
      <t>MINUS</t>
    </r>
    <r>
      <rPr>
        <sz val="11"/>
        <rFont val="Verdana"/>
        <family val="2"/>
      </rPr>
      <t xml:space="preserve"> eingeben!)</t>
    </r>
  </si>
  <si>
    <t>T5</t>
  </si>
  <si>
    <t>T6</t>
  </si>
  <si>
    <t>http://blrw.blogger.de/</t>
  </si>
  <si>
    <t>Ver 2.20</t>
  </si>
  <si>
    <t>Die vorhandenen Musterdatensätze (T1 bis T6) können beliebig überschrieben, dürfen jedoch nicht gelöscht werden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</si>
</sst>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 &quot;#,##0.00"/>
    <numFmt numFmtId="167" formatCode="#,##0&quot; .-&quot;"/>
    <numFmt numFmtId="168" formatCode="0.0"/>
    <numFmt numFmtId="169" formatCode="&quot;€ &quot;#,##0.0"/>
    <numFmt numFmtId="170" formatCode="_-* #,##0.00\ [$€-407]_-;\-* #,##0.00\ [$€-407]_-;_-* &quot;-&quot;??\ [$€-407]_-;_-@_-"/>
    <numFmt numFmtId="171" formatCode="00000"/>
  </numFmts>
  <fonts count="93">
    <font>
      <sz val="10"/>
      <name val="Arial"/>
      <family val="2"/>
    </font>
    <font>
      <b/>
      <sz val="10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7.5"/>
      <color indexed="12"/>
      <name val="Arial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sz val="9"/>
      <color indexed="10"/>
      <name val="Verdana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54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4"/>
      <color indexed="31"/>
      <name val="Verdana"/>
      <family val="2"/>
    </font>
    <font>
      <sz val="10"/>
      <color indexed="9"/>
      <name val="Verdana"/>
      <family val="2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8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49"/>
      <name val="Arial"/>
      <family val="2"/>
    </font>
    <font>
      <b/>
      <sz val="24"/>
      <name val="Arial"/>
      <family val="2"/>
    </font>
    <font>
      <b/>
      <sz val="10"/>
      <color indexed="40"/>
      <name val="Arial"/>
      <family val="2"/>
    </font>
    <font>
      <sz val="10"/>
      <color indexed="10"/>
      <name val="Verdana"/>
      <family val="2"/>
    </font>
    <font>
      <sz val="1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4"/>
      <color indexed="15"/>
      <name val="Arial Narrow"/>
      <family val="2"/>
    </font>
    <font>
      <sz val="10"/>
      <color indexed="15"/>
      <name val="Arial Narrow"/>
      <family val="2"/>
    </font>
    <font>
      <u val="single"/>
      <sz val="12"/>
      <color indexed="12"/>
      <name val="Arial Narrow"/>
      <family val="2"/>
    </font>
    <font>
      <b/>
      <sz val="14"/>
      <color indexed="15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10"/>
      <name val="Arial Narrow"/>
      <family val="2"/>
    </font>
    <font>
      <b/>
      <sz val="14"/>
      <name val="Arial Narrow"/>
      <family val="2"/>
    </font>
    <font>
      <sz val="14"/>
      <color indexed="63"/>
      <name val="Arial Narrow"/>
      <family val="2"/>
    </font>
    <font>
      <b/>
      <sz val="14"/>
      <color indexed="63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4"/>
      <color theme="1" tint="0.24998000264167786"/>
      <name val="Arial Narrow"/>
      <family val="2"/>
    </font>
    <font>
      <sz val="12"/>
      <color theme="1" tint="0.24998000264167786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88D6C"/>
        <bgColor indexed="64"/>
      </patternFill>
    </fill>
    <fill>
      <patternFill patternType="solid">
        <fgColor rgb="FFF88D6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double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76" fillId="0" borderId="0" applyNumberFormat="0" applyFill="0" applyBorder="0" applyAlignment="0" applyProtection="0"/>
    <xf numFmtId="164" fontId="0" fillId="0" borderId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textRotation="90"/>
      <protection/>
    </xf>
    <xf numFmtId="0" fontId="15" fillId="0" borderId="0" xfId="0" applyFont="1" applyAlignment="1" applyProtection="1">
      <alignment horizontal="center" textRotation="90"/>
      <protection/>
    </xf>
    <xf numFmtId="168" fontId="3" fillId="0" borderId="0" xfId="0" applyNumberFormat="1" applyFont="1" applyAlignment="1" applyProtection="1">
      <alignment horizontal="center" textRotation="90"/>
      <protection/>
    </xf>
    <xf numFmtId="1" fontId="15" fillId="0" borderId="0" xfId="0" applyNumberFormat="1" applyFont="1" applyAlignment="1" applyProtection="1">
      <alignment horizontal="center" textRotation="90"/>
      <protection/>
    </xf>
    <xf numFmtId="2" fontId="3" fillId="0" borderId="0" xfId="0" applyNumberFormat="1" applyFont="1" applyAlignment="1" applyProtection="1">
      <alignment horizontal="center" textRotation="90"/>
      <protection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18" fillId="34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2" fontId="18" fillId="34" borderId="0" xfId="0" applyNumberFormat="1" applyFont="1" applyFill="1" applyAlignment="1" applyProtection="1">
      <alignment/>
      <protection/>
    </xf>
    <xf numFmtId="0" fontId="16" fillId="34" borderId="11" xfId="0" applyFont="1" applyFill="1" applyBorder="1" applyAlignment="1" applyProtection="1">
      <alignment/>
      <protection/>
    </xf>
    <xf numFmtId="0" fontId="16" fillId="34" borderId="12" xfId="0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/>
      <protection/>
    </xf>
    <xf numFmtId="0" fontId="16" fillId="34" borderId="14" xfId="0" applyFont="1" applyFill="1" applyBorder="1" applyAlignment="1" applyProtection="1">
      <alignment/>
      <protection/>
    </xf>
    <xf numFmtId="167" fontId="16" fillId="0" borderId="0" xfId="0" applyNumberFormat="1" applyFont="1" applyFill="1" applyBorder="1" applyAlignment="1" applyProtection="1">
      <alignment/>
      <protection/>
    </xf>
    <xf numFmtId="0" fontId="16" fillId="34" borderId="15" xfId="0" applyFont="1" applyFill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0" fontId="21" fillId="34" borderId="16" xfId="0" applyFont="1" applyFill="1" applyBorder="1" applyAlignment="1" applyProtection="1">
      <alignment/>
      <protection/>
    </xf>
    <xf numFmtId="0" fontId="22" fillId="34" borderId="17" xfId="0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/>
      <protection/>
    </xf>
    <xf numFmtId="0" fontId="16" fillId="0" borderId="18" xfId="0" applyFont="1" applyFill="1" applyBorder="1" applyAlignment="1" applyProtection="1">
      <alignment/>
      <protection/>
    </xf>
    <xf numFmtId="1" fontId="16" fillId="0" borderId="18" xfId="0" applyNumberFormat="1" applyFont="1" applyFill="1" applyBorder="1" applyAlignment="1" applyProtection="1">
      <alignment/>
      <protection/>
    </xf>
    <xf numFmtId="0" fontId="16" fillId="36" borderId="19" xfId="0" applyFont="1" applyFill="1" applyBorder="1" applyAlignment="1" applyProtection="1">
      <alignment/>
      <protection/>
    </xf>
    <xf numFmtId="0" fontId="16" fillId="37" borderId="20" xfId="0" applyFont="1" applyFill="1" applyBorder="1" applyAlignment="1" applyProtection="1">
      <alignment/>
      <protection/>
    </xf>
    <xf numFmtId="0" fontId="16" fillId="37" borderId="21" xfId="0" applyFont="1" applyFill="1" applyBorder="1" applyAlignment="1" applyProtection="1">
      <alignment/>
      <protection/>
    </xf>
    <xf numFmtId="0" fontId="16" fillId="37" borderId="22" xfId="0" applyFont="1" applyFill="1" applyBorder="1" applyAlignment="1" applyProtection="1">
      <alignment/>
      <protection/>
    </xf>
    <xf numFmtId="0" fontId="16" fillId="36" borderId="23" xfId="0" applyFont="1" applyFill="1" applyBorder="1" applyAlignment="1" applyProtection="1">
      <alignment/>
      <protection/>
    </xf>
    <xf numFmtId="0" fontId="16" fillId="36" borderId="24" xfId="0" applyFont="1" applyFill="1" applyBorder="1" applyAlignment="1" applyProtection="1">
      <alignment/>
      <protection/>
    </xf>
    <xf numFmtId="0" fontId="16" fillId="36" borderId="18" xfId="0" applyFont="1" applyFill="1" applyBorder="1" applyAlignment="1" applyProtection="1">
      <alignment/>
      <protection/>
    </xf>
    <xf numFmtId="0" fontId="16" fillId="36" borderId="25" xfId="0" applyFont="1" applyFill="1" applyBorder="1" applyAlignment="1" applyProtection="1">
      <alignment/>
      <protection/>
    </xf>
    <xf numFmtId="1" fontId="16" fillId="36" borderId="26" xfId="0" applyNumberFormat="1" applyFont="1" applyFill="1" applyBorder="1" applyAlignment="1" applyProtection="1">
      <alignment/>
      <protection/>
    </xf>
    <xf numFmtId="0" fontId="17" fillId="36" borderId="23" xfId="0" applyFont="1" applyFill="1" applyBorder="1" applyAlignment="1" applyProtection="1">
      <alignment/>
      <protection/>
    </xf>
    <xf numFmtId="0" fontId="17" fillId="37" borderId="23" xfId="0" applyFont="1" applyFill="1" applyBorder="1" applyAlignment="1" applyProtection="1">
      <alignment/>
      <protection/>
    </xf>
    <xf numFmtId="0" fontId="17" fillId="36" borderId="20" xfId="0" applyFont="1" applyFill="1" applyBorder="1" applyAlignment="1" applyProtection="1">
      <alignment/>
      <protection/>
    </xf>
    <xf numFmtId="0" fontId="17" fillId="36" borderId="27" xfId="0" applyFont="1" applyFill="1" applyBorder="1" applyAlignment="1" applyProtection="1">
      <alignment/>
      <protection/>
    </xf>
    <xf numFmtId="1" fontId="16" fillId="36" borderId="28" xfId="0" applyNumberFormat="1" applyFont="1" applyFill="1" applyBorder="1" applyAlignment="1" applyProtection="1">
      <alignment/>
      <protection/>
    </xf>
    <xf numFmtId="1" fontId="16" fillId="36" borderId="29" xfId="0" applyNumberFormat="1" applyFont="1" applyFill="1" applyBorder="1" applyAlignment="1" applyProtection="1">
      <alignment/>
      <protection/>
    </xf>
    <xf numFmtId="0" fontId="16" fillId="36" borderId="10" xfId="0" applyFont="1" applyFill="1" applyBorder="1" applyAlignment="1" applyProtection="1">
      <alignment/>
      <protection/>
    </xf>
    <xf numFmtId="4" fontId="16" fillId="36" borderId="30" xfId="0" applyNumberFormat="1" applyFont="1" applyFill="1" applyBorder="1" applyAlignment="1" applyProtection="1">
      <alignment/>
      <protection/>
    </xf>
    <xf numFmtId="4" fontId="16" fillId="36" borderId="31" xfId="0" applyNumberFormat="1" applyFont="1" applyFill="1" applyBorder="1" applyAlignment="1" applyProtection="1">
      <alignment/>
      <protection/>
    </xf>
    <xf numFmtId="4" fontId="23" fillId="36" borderId="32" xfId="0" applyNumberFormat="1" applyFont="1" applyFill="1" applyBorder="1" applyAlignment="1" applyProtection="1">
      <alignment/>
      <protection/>
    </xf>
    <xf numFmtId="4" fontId="16" fillId="36" borderId="10" xfId="0" applyNumberFormat="1" applyFont="1" applyFill="1" applyBorder="1" applyAlignment="1" applyProtection="1">
      <alignment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textRotation="90"/>
      <protection/>
    </xf>
    <xf numFmtId="0" fontId="3" fillId="0" borderId="34" xfId="0" applyFont="1" applyBorder="1" applyAlignment="1" applyProtection="1">
      <alignment horizontal="center" textRotation="90" wrapText="1"/>
      <protection/>
    </xf>
    <xf numFmtId="0" fontId="3" fillId="0" borderId="35" xfId="0" applyFont="1" applyBorder="1" applyAlignment="1" applyProtection="1">
      <alignment horizontal="center" textRotation="90" wrapText="1"/>
      <protection/>
    </xf>
    <xf numFmtId="0" fontId="0" fillId="0" borderId="36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8" fontId="0" fillId="0" borderId="10" xfId="0" applyNumberFormat="1" applyBorder="1" applyAlignment="1" applyProtection="1">
      <alignment/>
      <protection/>
    </xf>
    <xf numFmtId="168" fontId="0" fillId="0" borderId="37" xfId="0" applyNumberForma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4" fontId="25" fillId="36" borderId="30" xfId="0" applyNumberFormat="1" applyFont="1" applyFill="1" applyBorder="1" applyAlignment="1" applyProtection="1">
      <alignment/>
      <protection/>
    </xf>
    <xf numFmtId="0" fontId="17" fillId="37" borderId="20" xfId="0" applyFont="1" applyFill="1" applyBorder="1" applyAlignment="1" applyProtection="1">
      <alignment horizontal="center"/>
      <protection/>
    </xf>
    <xf numFmtId="2" fontId="17" fillId="37" borderId="23" xfId="0" applyNumberFormat="1" applyFont="1" applyFill="1" applyBorder="1" applyAlignment="1" applyProtection="1">
      <alignment/>
      <protection/>
    </xf>
    <xf numFmtId="0" fontId="7" fillId="36" borderId="41" xfId="0" applyFont="1" applyFill="1" applyBorder="1" applyAlignment="1" applyProtection="1">
      <alignment/>
      <protection/>
    </xf>
    <xf numFmtId="0" fontId="7" fillId="37" borderId="42" xfId="0" applyFont="1" applyFill="1" applyBorder="1" applyAlignment="1" applyProtection="1">
      <alignment/>
      <protection/>
    </xf>
    <xf numFmtId="0" fontId="7" fillId="37" borderId="43" xfId="0" applyFont="1" applyFill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7" fillId="38" borderId="45" xfId="0" applyFont="1" applyFill="1" applyBorder="1" applyAlignment="1" applyProtection="1">
      <alignment/>
      <protection/>
    </xf>
    <xf numFmtId="0" fontId="7" fillId="38" borderId="46" xfId="0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90" fillId="0" borderId="0" xfId="0" applyFont="1" applyAlignment="1">
      <alignment/>
    </xf>
    <xf numFmtId="0" fontId="34" fillId="37" borderId="23" xfId="0" applyFont="1" applyFill="1" applyBorder="1" applyAlignment="1" applyProtection="1">
      <alignment horizontal="center"/>
      <protection/>
    </xf>
    <xf numFmtId="0" fontId="34" fillId="36" borderId="1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textRotation="90"/>
      <protection/>
    </xf>
    <xf numFmtId="0" fontId="16" fillId="38" borderId="19" xfId="0" applyFont="1" applyFill="1" applyBorder="1" applyAlignment="1" applyProtection="1">
      <alignment horizontal="center"/>
      <protection/>
    </xf>
    <xf numFmtId="0" fontId="17" fillId="38" borderId="23" xfId="0" applyFont="1" applyFill="1" applyBorder="1" applyAlignment="1" applyProtection="1">
      <alignment horizontal="center"/>
      <protection/>
    </xf>
    <xf numFmtId="0" fontId="17" fillId="37" borderId="23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/>
      <protection locked="0"/>
    </xf>
    <xf numFmtId="0" fontId="16" fillId="33" borderId="10" xfId="0" applyFont="1" applyFill="1" applyBorder="1" applyAlignment="1" applyProtection="1">
      <alignment horizontal="center"/>
      <protection locked="0"/>
    </xf>
    <xf numFmtId="0" fontId="5" fillId="33" borderId="47" xfId="0" applyFont="1" applyFill="1" applyBorder="1" applyAlignment="1" applyProtection="1">
      <alignment horizontal="left" indent="1"/>
      <protection locked="0"/>
    </xf>
    <xf numFmtId="0" fontId="16" fillId="33" borderId="48" xfId="0" applyFont="1" applyFill="1" applyBorder="1" applyAlignment="1" applyProtection="1">
      <alignment/>
      <protection locked="0"/>
    </xf>
    <xf numFmtId="4" fontId="16" fillId="33" borderId="10" xfId="0" applyNumberFormat="1" applyFont="1" applyFill="1" applyBorder="1" applyAlignment="1" applyProtection="1">
      <alignment/>
      <protection locked="0"/>
    </xf>
    <xf numFmtId="170" fontId="16" fillId="34" borderId="14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 horizontal="right"/>
      <protection/>
    </xf>
    <xf numFmtId="170" fontId="16" fillId="33" borderId="0" xfId="0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5" fillId="33" borderId="47" xfId="0" applyFont="1" applyFill="1" applyBorder="1" applyAlignment="1" applyProtection="1">
      <alignment horizontal="left" indent="1"/>
      <protection/>
    </xf>
    <xf numFmtId="0" fontId="16" fillId="33" borderId="49" xfId="0" applyFont="1" applyFill="1" applyBorder="1" applyAlignment="1" applyProtection="1">
      <alignment/>
      <protection/>
    </xf>
    <xf numFmtId="4" fontId="16" fillId="33" borderId="30" xfId="0" applyNumberFormat="1" applyFont="1" applyFill="1" applyBorder="1" applyAlignment="1" applyProtection="1">
      <alignment/>
      <protection/>
    </xf>
    <xf numFmtId="0" fontId="16" fillId="33" borderId="48" xfId="0" applyFont="1" applyFill="1" applyBorder="1" applyAlignment="1" applyProtection="1">
      <alignment/>
      <protection/>
    </xf>
    <xf numFmtId="4" fontId="16" fillId="33" borderId="10" xfId="0" applyNumberFormat="1" applyFont="1" applyFill="1" applyBorder="1" applyAlignment="1" applyProtection="1">
      <alignment/>
      <protection/>
    </xf>
    <xf numFmtId="168" fontId="16" fillId="33" borderId="10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9" fillId="0" borderId="0" xfId="0" applyFont="1" applyFill="1" applyBorder="1" applyAlignment="1" applyProtection="1">
      <alignment/>
      <protection/>
    </xf>
    <xf numFmtId="167" fontId="39" fillId="0" borderId="0" xfId="0" applyNumberFormat="1" applyFont="1" applyFill="1" applyBorder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6" fillId="39" borderId="0" xfId="0" applyFont="1" applyFill="1" applyAlignment="1">
      <alignment/>
    </xf>
    <xf numFmtId="0" fontId="36" fillId="33" borderId="50" xfId="0" applyFont="1" applyFill="1" applyBorder="1" applyAlignment="1">
      <alignment horizontal="center" vertical="center"/>
    </xf>
    <xf numFmtId="0" fontId="42" fillId="40" borderId="0" xfId="0" applyFont="1" applyFill="1" applyBorder="1" applyAlignment="1">
      <alignment/>
    </xf>
    <xf numFmtId="0" fontId="38" fillId="40" borderId="0" xfId="0" applyFont="1" applyFill="1" applyBorder="1" applyAlignment="1">
      <alignment/>
    </xf>
    <xf numFmtId="0" fontId="41" fillId="41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8" fillId="42" borderId="0" xfId="0" applyFont="1" applyFill="1" applyBorder="1" applyAlignment="1">
      <alignment/>
    </xf>
    <xf numFmtId="10" fontId="47" fillId="33" borderId="0" xfId="0" applyNumberFormat="1" applyFont="1" applyFill="1" applyBorder="1" applyAlignment="1" applyProtection="1">
      <alignment vertical="center"/>
      <protection locked="0"/>
    </xf>
    <xf numFmtId="166" fontId="47" fillId="33" borderId="51" xfId="0" applyNumberFormat="1" applyFont="1" applyFill="1" applyBorder="1" applyAlignment="1" applyProtection="1">
      <alignment vertical="center"/>
      <protection locked="0"/>
    </xf>
    <xf numFmtId="0" fontId="41" fillId="43" borderId="0" xfId="0" applyFont="1" applyFill="1" applyBorder="1" applyAlignment="1">
      <alignment/>
    </xf>
    <xf numFmtId="0" fontId="42" fillId="43" borderId="0" xfId="0" applyFont="1" applyFill="1" applyBorder="1" applyAlignment="1">
      <alignment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>
      <alignment horizontal="right" vertical="top" wrapText="1" indent="1"/>
    </xf>
    <xf numFmtId="0" fontId="38" fillId="0" borderId="0" xfId="0" applyFont="1" applyAlignment="1">
      <alignment horizontal="right" vertical="center" indent="1"/>
    </xf>
    <xf numFmtId="0" fontId="43" fillId="0" borderId="52" xfId="48" applyNumberFormat="1" applyFont="1" applyFill="1" applyBorder="1" applyAlignment="1" applyProtection="1">
      <alignment horizontal="left" vertical="center" indent="1"/>
      <protection/>
    </xf>
    <xf numFmtId="0" fontId="1" fillId="0" borderId="53" xfId="0" applyFont="1" applyBorder="1" applyAlignment="1">
      <alignment horizontal="left" vertical="center" indent="1"/>
    </xf>
    <xf numFmtId="0" fontId="36" fillId="0" borderId="53" xfId="0" applyFont="1" applyBorder="1" applyAlignment="1">
      <alignment horizontal="left" vertical="center" indent="1"/>
    </xf>
    <xf numFmtId="0" fontId="19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6" fillId="44" borderId="54" xfId="0" applyFont="1" applyFill="1" applyBorder="1" applyAlignment="1" applyProtection="1">
      <alignment/>
      <protection/>
    </xf>
    <xf numFmtId="0" fontId="16" fillId="44" borderId="55" xfId="0" applyFont="1" applyFill="1" applyBorder="1" applyAlignment="1" applyProtection="1">
      <alignment/>
      <protection/>
    </xf>
    <xf numFmtId="166" fontId="16" fillId="34" borderId="56" xfId="0" applyNumberFormat="1" applyFont="1" applyFill="1" applyBorder="1" applyAlignment="1" applyProtection="1">
      <alignment/>
      <protection/>
    </xf>
    <xf numFmtId="166" fontId="16" fillId="34" borderId="57" xfId="0" applyNumberFormat="1" applyFont="1" applyFill="1" applyBorder="1" applyAlignment="1" applyProtection="1">
      <alignment/>
      <protection/>
    </xf>
    <xf numFmtId="166" fontId="22" fillId="34" borderId="58" xfId="0" applyNumberFormat="1" applyFont="1" applyFill="1" applyBorder="1" applyAlignment="1" applyProtection="1">
      <alignment/>
      <protection/>
    </xf>
    <xf numFmtId="166" fontId="16" fillId="33" borderId="59" xfId="0" applyNumberFormat="1" applyFont="1" applyFill="1" applyBorder="1" applyAlignment="1" applyProtection="1">
      <alignment/>
      <protection/>
    </xf>
    <xf numFmtId="166" fontId="16" fillId="33" borderId="60" xfId="0" applyNumberFormat="1" applyFont="1" applyFill="1" applyBorder="1" applyAlignment="1" applyProtection="1">
      <alignment/>
      <protection/>
    </xf>
    <xf numFmtId="0" fontId="6" fillId="0" borderId="52" xfId="48" applyNumberFormat="1" applyFill="1" applyBorder="1" applyAlignment="1" applyProtection="1">
      <alignment horizontal="left" vertical="center" indent="1"/>
      <protection/>
    </xf>
    <xf numFmtId="0" fontId="44" fillId="43" borderId="0" xfId="0" applyFont="1" applyFill="1" applyBorder="1" applyAlignment="1">
      <alignment horizontal="left" vertical="center" indent="1"/>
    </xf>
    <xf numFmtId="0" fontId="35" fillId="45" borderId="0" xfId="0" applyFont="1" applyFill="1" applyBorder="1" applyAlignment="1">
      <alignment horizontal="center" vertical="center" wrapText="1"/>
    </xf>
    <xf numFmtId="0" fontId="35" fillId="45" borderId="61" xfId="0" applyFont="1" applyFill="1" applyBorder="1" applyAlignment="1">
      <alignment horizontal="center" vertical="center" wrapText="1"/>
    </xf>
    <xf numFmtId="0" fontId="40" fillId="46" borderId="62" xfId="0" applyFont="1" applyFill="1" applyBorder="1" applyAlignment="1">
      <alignment horizontal="right" vertical="center" indent="1"/>
    </xf>
    <xf numFmtId="0" fontId="38" fillId="16" borderId="0" xfId="0" applyFont="1" applyFill="1" applyAlignment="1">
      <alignment horizontal="left" vertical="center" indent="2"/>
    </xf>
    <xf numFmtId="0" fontId="45" fillId="42" borderId="0" xfId="48" applyFont="1" applyFill="1" applyBorder="1" applyAlignment="1">
      <alignment horizontal="center" vertical="center"/>
    </xf>
    <xf numFmtId="0" fontId="91" fillId="41" borderId="0" xfId="0" applyFont="1" applyFill="1" applyBorder="1" applyAlignment="1">
      <alignment horizontal="left" vertical="center" indent="1"/>
    </xf>
    <xf numFmtId="0" fontId="91" fillId="47" borderId="0" xfId="0" applyFont="1" applyFill="1" applyBorder="1" applyAlignment="1">
      <alignment horizontal="left" vertical="center" indent="1"/>
    </xf>
    <xf numFmtId="0" fontId="92" fillId="40" borderId="0" xfId="0" applyFont="1" applyFill="1" applyBorder="1" applyAlignment="1">
      <alignment horizontal="right" vertical="center"/>
    </xf>
    <xf numFmtId="0" fontId="2" fillId="45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6" fillId="36" borderId="63" xfId="0" applyFont="1" applyFill="1" applyBorder="1" applyAlignment="1" applyProtection="1">
      <alignment horizontal="center"/>
      <protection/>
    </xf>
    <xf numFmtId="0" fontId="16" fillId="36" borderId="64" xfId="0" applyFont="1" applyFill="1" applyBorder="1" applyAlignment="1" applyProtection="1">
      <alignment horizontal="center"/>
      <protection/>
    </xf>
    <xf numFmtId="0" fontId="17" fillId="37" borderId="20" xfId="0" applyFont="1" applyFill="1" applyBorder="1" applyAlignment="1" applyProtection="1">
      <alignment horizontal="center"/>
      <protection/>
    </xf>
    <xf numFmtId="0" fontId="17" fillId="37" borderId="22" xfId="0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10</xdr:col>
      <xdr:colOff>247650</xdr:colOff>
      <xdr:row>21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467600"/>
          <a:ext cx="6343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47625</xdr:rowOff>
    </xdr:from>
    <xdr:to>
      <xdr:col>12</xdr:col>
      <xdr:colOff>590550</xdr:colOff>
      <xdr:row>35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0096500"/>
          <a:ext cx="7439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114300</xdr:rowOff>
    </xdr:from>
    <xdr:to>
      <xdr:col>6</xdr:col>
      <xdr:colOff>723900</xdr:colOff>
      <xdr:row>42</xdr:row>
      <xdr:rowOff>85725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11763375"/>
          <a:ext cx="3000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76200</xdr:rowOff>
    </xdr:from>
    <xdr:to>
      <xdr:col>13</xdr:col>
      <xdr:colOff>552450</xdr:colOff>
      <xdr:row>54</xdr:row>
      <xdr:rowOff>114300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12839700"/>
          <a:ext cx="8153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7</xdr:row>
      <xdr:rowOff>66675</xdr:rowOff>
    </xdr:from>
    <xdr:to>
      <xdr:col>12</xdr:col>
      <xdr:colOff>0</xdr:colOff>
      <xdr:row>8</xdr:row>
      <xdr:rowOff>76200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2038350"/>
          <a:ext cx="1724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8</xdr:col>
      <xdr:colOff>9525</xdr:colOff>
      <xdr:row>9</xdr:row>
      <xdr:rowOff>4581525</xdr:rowOff>
    </xdr:to>
    <xdr:grpSp>
      <xdr:nvGrpSpPr>
        <xdr:cNvPr id="6" name="Gruppieren 2"/>
        <xdr:cNvGrpSpPr>
          <a:grpSpLocks/>
        </xdr:cNvGrpSpPr>
      </xdr:nvGrpSpPr>
      <xdr:grpSpPr>
        <a:xfrm>
          <a:off x="1524000" y="2438400"/>
          <a:ext cx="4581525" cy="4581525"/>
          <a:chOff x="1564821" y="2428875"/>
          <a:chExt cx="4705351" cy="4588329"/>
        </a:xfrm>
        <a:solidFill>
          <a:srgbClr val="FFFFFF"/>
        </a:solidFill>
      </xdr:grpSpPr>
      <xdr:pic>
        <xdr:nvPicPr>
          <xdr:cNvPr id="7" name="Grafik 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564821" y="2428875"/>
            <a:ext cx="4705351" cy="45883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Grafik 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218639" y="4341061"/>
            <a:ext cx="2020948" cy="2590112"/>
          </a:xfrm>
          <a:prstGeom prst="rect">
            <a:avLst/>
          </a:prstGeom>
          <a:noFill/>
          <a:ln w="60325" cmpd="sng">
            <a:solidFill>
              <a:srgbClr val="0070C0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rw.blogger.de/" TargetMode="External" /><Relationship Id="rId2" Type="http://schemas.openxmlformats.org/officeDocument/2006/relationships/hyperlink" Target="mailto:h.erber@tsn.at?subject=Frage%20zu%20AV%20LEER" TargetMode="External" /><Relationship Id="rId3" Type="http://schemas.openxmlformats.org/officeDocument/2006/relationships/hyperlink" Target="http://oekl.at/richtwerte-online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50"/>
  <sheetViews>
    <sheetView showGridLines="0" showRowColHeaders="0" tabSelected="1" defaultGridColor="0" zoomScalePageLayoutView="0" colorId="57" workbookViewId="0" topLeftCell="A1">
      <selection activeCell="B2" sqref="B2:H2"/>
    </sheetView>
  </sheetViews>
  <sheetFormatPr defaultColWidth="11.421875" defaultRowHeight="12.75"/>
  <cols>
    <col min="1" max="1" width="15.421875" style="1" customWidth="1"/>
    <col min="2" max="2" width="11.7109375" style="1" customWidth="1"/>
    <col min="3" max="3" width="16.140625" style="1" customWidth="1"/>
    <col min="4" max="4" width="16.421875" style="1" customWidth="1"/>
    <col min="5" max="5" width="1.7109375" style="1" customWidth="1"/>
    <col min="6" max="6" width="13.00390625" style="1" customWidth="1"/>
    <col min="7" max="7" width="11.421875" style="1" customWidth="1"/>
    <col min="8" max="8" width="41.421875" style="1" customWidth="1"/>
    <col min="9" max="9" width="8.7109375" style="1" customWidth="1"/>
    <col min="10" max="10" width="13.28125" style="1" customWidth="1"/>
    <col min="11" max="11" width="1.7109375" style="1" customWidth="1"/>
    <col min="12" max="16384" width="11.421875" style="1" customWidth="1"/>
  </cols>
  <sheetData>
    <row r="1" spans="1:8" ht="33" customHeight="1">
      <c r="A1" s="168" t="s">
        <v>85</v>
      </c>
      <c r="B1" s="168"/>
      <c r="C1" s="168"/>
      <c r="D1" s="168"/>
      <c r="E1" s="169"/>
      <c r="F1" s="141" t="s">
        <v>0</v>
      </c>
      <c r="G1" s="151">
        <f ca="1">YEAR(TODAY())</f>
        <v>2020</v>
      </c>
      <c r="H1" s="152" t="s">
        <v>84</v>
      </c>
    </row>
    <row r="2" spans="1:8" s="2" customFormat="1" ht="10.5" customHeight="1">
      <c r="A2" s="132"/>
      <c r="B2" s="170" t="s">
        <v>1</v>
      </c>
      <c r="C2" s="170"/>
      <c r="D2" s="170"/>
      <c r="E2" s="170"/>
      <c r="F2" s="170"/>
      <c r="G2" s="170"/>
      <c r="H2" s="170"/>
    </row>
    <row r="3" spans="1:8" ht="15" customHeight="1">
      <c r="A3" s="171"/>
      <c r="B3" s="171"/>
      <c r="C3" s="171"/>
      <c r="D3" s="171"/>
      <c r="E3" s="131"/>
      <c r="F3" s="131"/>
      <c r="G3" s="131"/>
      <c r="H3" s="153" t="s">
        <v>92</v>
      </c>
    </row>
    <row r="4" spans="1:8" ht="22.5" customHeight="1">
      <c r="A4" s="131"/>
      <c r="B4" s="173" t="s">
        <v>83</v>
      </c>
      <c r="C4" s="173"/>
      <c r="D4" s="173"/>
      <c r="E4" s="173"/>
      <c r="F4" s="173"/>
      <c r="G4" s="173"/>
      <c r="H4" s="144"/>
    </row>
    <row r="5" spans="1:8" ht="30" customHeight="1">
      <c r="A5" s="131"/>
      <c r="B5" s="175" t="s">
        <v>2</v>
      </c>
      <c r="C5" s="175"/>
      <c r="D5" s="148">
        <v>1.1</v>
      </c>
      <c r="E5" s="142"/>
      <c r="F5" s="144"/>
      <c r="G5" s="144"/>
      <c r="H5" s="133"/>
    </row>
    <row r="6" spans="1:8" ht="30" customHeight="1">
      <c r="A6" s="131"/>
      <c r="B6" s="175" t="s">
        <v>3</v>
      </c>
      <c r="C6" s="175"/>
      <c r="D6" s="147">
        <v>0.015</v>
      </c>
      <c r="E6" s="143"/>
      <c r="F6" s="144"/>
      <c r="G6" s="144"/>
      <c r="H6" s="144"/>
    </row>
    <row r="7" spans="1:8" ht="6" customHeight="1">
      <c r="A7" s="131"/>
      <c r="B7" s="145"/>
      <c r="C7" s="145"/>
      <c r="D7" s="145"/>
      <c r="E7" s="145"/>
      <c r="F7" s="145"/>
      <c r="G7" s="145"/>
      <c r="H7" s="145"/>
    </row>
    <row r="8" spans="1:8" ht="30" customHeight="1">
      <c r="A8" s="131"/>
      <c r="B8" s="174" t="s">
        <v>82</v>
      </c>
      <c r="C8" s="174"/>
      <c r="D8" s="174"/>
      <c r="E8" s="174"/>
      <c r="F8" s="174"/>
      <c r="G8" s="174"/>
      <c r="H8" s="146"/>
    </row>
    <row r="9" spans="1:8" ht="54" customHeight="1">
      <c r="A9" s="131"/>
      <c r="B9" s="172" t="s">
        <v>74</v>
      </c>
      <c r="C9" s="172"/>
      <c r="D9" s="172"/>
      <c r="E9" s="172"/>
      <c r="F9" s="172"/>
      <c r="G9" s="172"/>
      <c r="H9" s="146"/>
    </row>
    <row r="10" spans="1:8" ht="11.25" customHeight="1">
      <c r="A10" s="131"/>
      <c r="B10" s="134"/>
      <c r="C10" s="134"/>
      <c r="D10" s="134"/>
      <c r="E10" s="134"/>
      <c r="F10" s="134"/>
      <c r="G10" s="134"/>
      <c r="H10" s="134"/>
    </row>
    <row r="11" spans="1:8" ht="38.25" customHeight="1">
      <c r="A11" s="131"/>
      <c r="B11" s="167" t="s">
        <v>4</v>
      </c>
      <c r="C11" s="167"/>
      <c r="D11" s="167"/>
      <c r="E11" s="150"/>
      <c r="F11" s="149"/>
      <c r="G11" s="149"/>
      <c r="H11" s="149"/>
    </row>
    <row r="12" spans="1:8" ht="38.25" customHeight="1">
      <c r="A12" s="131"/>
      <c r="B12" s="149"/>
      <c r="C12" s="149"/>
      <c r="D12" s="149"/>
      <c r="E12" s="149"/>
      <c r="F12" s="149"/>
      <c r="G12" s="149"/>
      <c r="H12" s="149"/>
    </row>
    <row r="13" spans="1:8" ht="8.25" customHeight="1">
      <c r="A13" s="135"/>
      <c r="B13" s="135"/>
      <c r="C13" s="135"/>
      <c r="D13" s="135"/>
      <c r="E13" s="135"/>
      <c r="F13" s="135"/>
      <c r="G13" s="135"/>
      <c r="H13" s="136"/>
    </row>
    <row r="14" spans="1:8" ht="15">
      <c r="A14" s="154" t="s">
        <v>5</v>
      </c>
      <c r="B14" s="155"/>
      <c r="D14" s="132"/>
      <c r="E14" s="132"/>
      <c r="F14" s="132"/>
      <c r="G14" s="140"/>
      <c r="H14" s="140"/>
    </row>
    <row r="15" spans="1:8" ht="12.75">
      <c r="A15" s="166" t="s">
        <v>91</v>
      </c>
      <c r="B15" s="156"/>
      <c r="C15" s="131"/>
      <c r="D15" s="131"/>
      <c r="E15" s="131"/>
      <c r="F15" s="131"/>
      <c r="G15" s="140"/>
      <c r="H15" s="140"/>
    </row>
    <row r="16" spans="1:8" ht="12.75">
      <c r="A16" s="137"/>
      <c r="C16" s="137"/>
      <c r="D16" s="138"/>
      <c r="E16" s="137"/>
      <c r="F16" s="137"/>
      <c r="G16" s="139"/>
      <c r="H16" s="137"/>
    </row>
    <row r="17" spans="1:8" ht="12.75">
      <c r="A17" s="137"/>
      <c r="B17" s="137"/>
      <c r="C17" s="137"/>
      <c r="D17" s="138"/>
      <c r="E17" s="137"/>
      <c r="F17" s="137"/>
      <c r="G17" s="139"/>
      <c r="H17" s="137"/>
    </row>
    <row r="18" spans="1:8" ht="12">
      <c r="A18" s="3"/>
      <c r="B18" s="6"/>
      <c r="C18" s="3"/>
      <c r="D18" s="5"/>
      <c r="E18" s="3"/>
      <c r="F18" s="3"/>
      <c r="G18" s="4"/>
      <c r="H18" s="3"/>
    </row>
    <row r="19" spans="1:8" ht="12">
      <c r="A19" s="3"/>
      <c r="B19" s="3"/>
      <c r="C19" s="3"/>
      <c r="D19" s="5"/>
      <c r="E19" s="3"/>
      <c r="F19" s="3"/>
      <c r="G19" s="5"/>
      <c r="H19" s="3"/>
    </row>
    <row r="20" spans="1:8" ht="21.75" customHeight="1">
      <c r="A20" s="3"/>
      <c r="B20" s="7"/>
      <c r="C20" s="3"/>
      <c r="D20" s="4"/>
      <c r="E20" s="3"/>
      <c r="F20" s="3"/>
      <c r="G20" s="5"/>
      <c r="H20" s="3"/>
    </row>
    <row r="21" spans="1:8" ht="21" customHeight="1">
      <c r="A21" s="3"/>
      <c r="B21" s="3"/>
      <c r="C21" s="3"/>
      <c r="D21" s="5"/>
      <c r="E21" s="3"/>
      <c r="F21" s="3"/>
      <c r="G21" s="4"/>
      <c r="H21" s="3"/>
    </row>
    <row r="22" spans="1:8" ht="12">
      <c r="A22" s="3"/>
      <c r="B22" s="3"/>
      <c r="C22" s="3"/>
      <c r="D22" s="3"/>
      <c r="E22" s="3"/>
      <c r="F22" s="3"/>
      <c r="G22" s="3"/>
      <c r="H22" s="3"/>
    </row>
    <row r="23" spans="1:8" ht="12">
      <c r="A23" s="3"/>
      <c r="B23" s="3"/>
      <c r="C23" s="3"/>
      <c r="D23" s="3"/>
      <c r="E23" s="3"/>
      <c r="F23" s="3"/>
      <c r="G23" s="3"/>
      <c r="H23" s="3"/>
    </row>
    <row r="24" spans="1:8" ht="12">
      <c r="A24" s="3"/>
      <c r="B24" s="3"/>
      <c r="C24" s="3"/>
      <c r="D24" s="3"/>
      <c r="E24" s="3"/>
      <c r="F24" s="3"/>
      <c r="G24" s="3"/>
      <c r="H24" s="3"/>
    </row>
    <row r="25" spans="1:8" ht="12">
      <c r="A25" s="3"/>
      <c r="B25" s="3"/>
      <c r="C25" s="3"/>
      <c r="D25" s="3"/>
      <c r="E25" s="3"/>
      <c r="F25" s="3"/>
      <c r="G25" s="3"/>
      <c r="H25" s="3"/>
    </row>
    <row r="26" spans="1:8" ht="12">
      <c r="A26" s="3"/>
      <c r="B26" s="3"/>
      <c r="C26" s="3"/>
      <c r="D26" s="3"/>
      <c r="E26" s="3"/>
      <c r="F26" s="3"/>
      <c r="G26" s="3"/>
      <c r="H26" s="3"/>
    </row>
    <row r="27" spans="1:8" ht="12">
      <c r="A27" s="3"/>
      <c r="B27" s="3"/>
      <c r="C27" s="3"/>
      <c r="D27" s="3"/>
      <c r="E27" s="3"/>
      <c r="F27" s="3"/>
      <c r="G27" s="3"/>
      <c r="H27" s="3"/>
    </row>
    <row r="28" spans="1:8" ht="12">
      <c r="A28" s="3"/>
      <c r="B28" s="3"/>
      <c r="C28" s="3"/>
      <c r="D28" s="3"/>
      <c r="E28" s="3"/>
      <c r="F28" s="3"/>
      <c r="G28" s="3"/>
      <c r="H28" s="3"/>
    </row>
    <row r="29" spans="1:8" ht="12">
      <c r="A29" s="3"/>
      <c r="B29" s="3"/>
      <c r="C29" s="3"/>
      <c r="D29" s="3"/>
      <c r="E29" s="3"/>
      <c r="F29" s="3"/>
      <c r="G29" s="3"/>
      <c r="H29" s="3"/>
    </row>
    <row r="30" spans="1:8" ht="12">
      <c r="A30" s="8"/>
      <c r="B30" s="8"/>
      <c r="C30" s="8"/>
      <c r="D30" s="8"/>
      <c r="E30" s="8"/>
      <c r="F30" s="8"/>
      <c r="G30" s="8"/>
      <c r="H30" s="8"/>
    </row>
    <row r="31" spans="1:8" ht="12">
      <c r="A31" s="8"/>
      <c r="B31" s="8"/>
      <c r="C31" s="8"/>
      <c r="D31" s="8"/>
      <c r="E31" s="8"/>
      <c r="F31" s="8"/>
      <c r="G31" s="8"/>
      <c r="H31" s="8"/>
    </row>
    <row r="32" spans="1:8" ht="12">
      <c r="A32" s="8"/>
      <c r="B32" s="8"/>
      <c r="C32" s="8"/>
      <c r="D32" s="8"/>
      <c r="E32" s="8"/>
      <c r="F32" s="8"/>
      <c r="G32" s="8"/>
      <c r="H32" s="8"/>
    </row>
    <row r="33" spans="1:8" ht="12">
      <c r="A33" s="8"/>
      <c r="B33" s="8"/>
      <c r="C33" s="8"/>
      <c r="D33" s="8"/>
      <c r="E33" s="8"/>
      <c r="F33" s="8"/>
      <c r="G33" s="8"/>
      <c r="H33" s="8"/>
    </row>
    <row r="34" spans="1:8" ht="12">
      <c r="A34" s="8"/>
      <c r="B34" s="8"/>
      <c r="C34" s="8"/>
      <c r="D34" s="8"/>
      <c r="E34" s="8"/>
      <c r="F34" s="8"/>
      <c r="G34" s="8"/>
      <c r="H34" s="8"/>
    </row>
    <row r="35" spans="1:8" ht="12">
      <c r="A35" s="8"/>
      <c r="B35" s="8"/>
      <c r="C35" s="8"/>
      <c r="D35" s="8"/>
      <c r="E35" s="8"/>
      <c r="F35" s="8"/>
      <c r="G35" s="8"/>
      <c r="H35" s="8"/>
    </row>
    <row r="36" spans="1:8" ht="12">
      <c r="A36" s="8"/>
      <c r="B36" s="8"/>
      <c r="C36" s="8"/>
      <c r="D36" s="8"/>
      <c r="E36" s="8"/>
      <c r="F36" s="8"/>
      <c r="G36" s="8"/>
      <c r="H36" s="8"/>
    </row>
    <row r="37" spans="1:8" ht="12">
      <c r="A37" s="8"/>
      <c r="B37" s="8"/>
      <c r="C37" s="8"/>
      <c r="D37" s="8"/>
      <c r="E37" s="8"/>
      <c r="F37" s="8"/>
      <c r="G37" s="8"/>
      <c r="H37" s="8"/>
    </row>
    <row r="38" spans="1:8" ht="12">
      <c r="A38" s="8"/>
      <c r="B38" s="8"/>
      <c r="C38" s="8"/>
      <c r="D38" s="8"/>
      <c r="E38" s="8"/>
      <c r="F38" s="8"/>
      <c r="G38" s="8"/>
      <c r="H38" s="8"/>
    </row>
    <row r="39" spans="1:8" ht="12">
      <c r="A39" s="8"/>
      <c r="B39" s="9"/>
      <c r="C39" s="10"/>
      <c r="D39" s="8"/>
      <c r="E39" s="8"/>
      <c r="F39" s="8"/>
      <c r="G39" s="8"/>
      <c r="H39" s="8"/>
    </row>
    <row r="40" spans="1:8" ht="12">
      <c r="A40" s="8"/>
      <c r="B40" s="9"/>
      <c r="C40" s="10"/>
      <c r="D40" s="8"/>
      <c r="E40" s="8"/>
      <c r="F40" s="8"/>
      <c r="G40" s="8"/>
      <c r="H40" s="8"/>
    </row>
    <row r="41" spans="1:8" ht="12">
      <c r="A41" s="8"/>
      <c r="B41" s="8"/>
      <c r="C41" s="8"/>
      <c r="D41" s="8"/>
      <c r="E41" s="8"/>
      <c r="F41" s="8"/>
      <c r="G41" s="8"/>
      <c r="H41" s="8"/>
    </row>
    <row r="42" spans="1:8" ht="12">
      <c r="A42" s="8"/>
      <c r="B42" s="8"/>
      <c r="C42" s="8"/>
      <c r="D42" s="8"/>
      <c r="E42" s="8"/>
      <c r="F42" s="8"/>
      <c r="G42" s="8"/>
      <c r="H42" s="8"/>
    </row>
    <row r="43" spans="1:8" ht="12">
      <c r="A43" s="8"/>
      <c r="B43" s="8"/>
      <c r="C43" s="8"/>
      <c r="D43" s="8"/>
      <c r="E43" s="8"/>
      <c r="F43" s="8"/>
      <c r="G43" s="8"/>
      <c r="H43" s="8"/>
    </row>
    <row r="44" spans="1:8" ht="12">
      <c r="A44" s="8"/>
      <c r="B44" s="8"/>
      <c r="C44" s="8"/>
      <c r="D44" s="8"/>
      <c r="E44" s="8"/>
      <c r="F44" s="8"/>
      <c r="G44" s="8"/>
      <c r="H44" s="8"/>
    </row>
    <row r="45" spans="1:8" ht="12">
      <c r="A45" s="8"/>
      <c r="B45" s="8"/>
      <c r="C45" s="8"/>
      <c r="D45" s="8"/>
      <c r="E45" s="8"/>
      <c r="F45" s="8"/>
      <c r="G45" s="8"/>
      <c r="H45" s="8"/>
    </row>
    <row r="46" spans="1:8" ht="12">
      <c r="A46" s="8"/>
      <c r="B46" s="8"/>
      <c r="C46" s="8"/>
      <c r="D46" s="8"/>
      <c r="E46" s="8"/>
      <c r="F46" s="8"/>
      <c r="G46" s="8"/>
      <c r="H46" s="8"/>
    </row>
    <row r="47" spans="1:8" ht="12">
      <c r="A47" s="8"/>
      <c r="B47" s="8"/>
      <c r="C47" s="8"/>
      <c r="D47" s="8"/>
      <c r="E47" s="8"/>
      <c r="F47" s="8"/>
      <c r="G47" s="8"/>
      <c r="H47" s="8"/>
    </row>
    <row r="48" spans="1:8" ht="12">
      <c r="A48" s="8"/>
      <c r="B48" s="8"/>
      <c r="C48" s="8"/>
      <c r="D48" s="8"/>
      <c r="E48" s="8"/>
      <c r="F48" s="8"/>
      <c r="G48" s="8"/>
      <c r="H48" s="8"/>
    </row>
    <row r="49" spans="1:8" ht="12">
      <c r="A49" s="8"/>
      <c r="B49" s="8"/>
      <c r="C49" s="8"/>
      <c r="D49" s="8"/>
      <c r="E49" s="8"/>
      <c r="F49" s="8"/>
      <c r="G49" s="8"/>
      <c r="H49" s="8"/>
    </row>
    <row r="50" spans="1:8" ht="12">
      <c r="A50" s="8"/>
      <c r="B50" s="8"/>
      <c r="C50" s="8"/>
      <c r="D50" s="8"/>
      <c r="E50" s="8"/>
      <c r="F50" s="8"/>
      <c r="G50" s="8"/>
      <c r="H50" s="8"/>
    </row>
  </sheetData>
  <sheetProtection sheet="1"/>
  <mergeCells count="9">
    <mergeCell ref="B11:D11"/>
    <mergeCell ref="A1:E1"/>
    <mergeCell ref="B2:H2"/>
    <mergeCell ref="A3:D3"/>
    <mergeCell ref="B9:G9"/>
    <mergeCell ref="B4:G4"/>
    <mergeCell ref="B8:G8"/>
    <mergeCell ref="B5:C5"/>
    <mergeCell ref="B6:C6"/>
  </mergeCells>
  <hyperlinks>
    <hyperlink ref="A15" r:id="rId1" display="http://blrw.blogger.de/"/>
    <hyperlink ref="A14" r:id="rId2" display="Fragen???"/>
    <hyperlink ref="B9" r:id="rId3" display="Variable Kosten pro Stunde aus ÖKL-Selbstkosten-Richtwerten online (Link)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7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64"/>
  <sheetViews>
    <sheetView defaultGridColor="0" zoomScale="78" zoomScaleNormal="78" zoomScalePageLayoutView="0" colorId="57" workbookViewId="0" topLeftCell="A1">
      <selection activeCell="Q1" sqref="Q1:Q16384"/>
    </sheetView>
  </sheetViews>
  <sheetFormatPr defaultColWidth="8.8515625" defaultRowHeight="12.75"/>
  <cols>
    <col min="1" max="1" width="25.28125" style="0" customWidth="1"/>
    <col min="2" max="2" width="7.00390625" style="0" customWidth="1"/>
    <col min="3" max="13" width="8.8515625" style="0" customWidth="1"/>
    <col min="14" max="14" width="0.71875" style="11" customWidth="1"/>
    <col min="15" max="16" width="8.8515625" style="12" customWidth="1"/>
    <col min="17" max="17" width="0.5625" style="13" customWidth="1"/>
    <col min="18" max="18" width="8.8515625" style="14" customWidth="1"/>
  </cols>
  <sheetData>
    <row r="1" spans="1:18" s="20" customFormat="1" ht="123" customHeight="1">
      <c r="A1" s="109" t="s">
        <v>81</v>
      </c>
      <c r="B1" s="110" t="s">
        <v>6</v>
      </c>
      <c r="C1" s="110" t="s">
        <v>7</v>
      </c>
      <c r="D1" s="110" t="s">
        <v>8</v>
      </c>
      <c r="E1" s="15" t="s">
        <v>9</v>
      </c>
      <c r="F1" s="15" t="s">
        <v>10</v>
      </c>
      <c r="G1" s="110" t="s">
        <v>11</v>
      </c>
      <c r="H1" s="110" t="s">
        <v>12</v>
      </c>
      <c r="I1" s="110" t="s">
        <v>13</v>
      </c>
      <c r="J1" s="110" t="s">
        <v>14</v>
      </c>
      <c r="K1" s="110" t="s">
        <v>15</v>
      </c>
      <c r="L1" s="110" t="s">
        <v>16</v>
      </c>
      <c r="M1" s="15" t="s">
        <v>17</v>
      </c>
      <c r="N1" s="16" t="s">
        <v>18</v>
      </c>
      <c r="O1" s="17" t="s">
        <v>19</v>
      </c>
      <c r="P1" s="17" t="s">
        <v>20</v>
      </c>
      <c r="Q1" s="18" t="s">
        <v>18</v>
      </c>
      <c r="R1" s="19" t="s">
        <v>21</v>
      </c>
    </row>
    <row r="2" spans="1:18" ht="12">
      <c r="A2" s="21" t="s">
        <v>77</v>
      </c>
      <c r="B2" s="21">
        <v>2003</v>
      </c>
      <c r="C2" s="21">
        <v>20000</v>
      </c>
      <c r="D2" s="21">
        <v>5000</v>
      </c>
      <c r="E2" s="22">
        <f aca="true" t="shared" si="0" ref="E2:E7">C2*POWER((1+Inflation),H2)</f>
        <v>25004.64133308734</v>
      </c>
      <c r="F2" s="21" t="str">
        <f aca="true" t="shared" si="1" ref="F2:F7">IF((Derzeit-B2)&gt;H2,"ja","nein")</f>
        <v>ja</v>
      </c>
      <c r="G2" s="21">
        <v>33</v>
      </c>
      <c r="H2" s="21">
        <v>15</v>
      </c>
      <c r="I2" s="21">
        <v>300</v>
      </c>
      <c r="J2" s="23">
        <v>2</v>
      </c>
      <c r="K2" s="23">
        <v>2</v>
      </c>
      <c r="L2" s="23">
        <v>3</v>
      </c>
      <c r="M2" s="23"/>
      <c r="N2" s="24" t="str">
        <f>":::::::::::::::::::::::::::::::::::::::"</f>
        <v>:::::::::::::::::::::::::::::::::::::::</v>
      </c>
      <c r="O2" s="23">
        <f>IF(F2="nein",((((E2-D2)/H2)+(C2+D2)/2*J2%+(C2*K2%))/I2),((D2*J2%+C2*K2%))/I2)</f>
        <v>1.6666666666666667</v>
      </c>
      <c r="P2" s="23">
        <f>IF(M2&gt;0,M2,G2/7.36*DP*1.2+C2*L2%/100)</f>
        <v>11.918478260869566</v>
      </c>
      <c r="Q2" s="25" t="str">
        <f aca="true" t="shared" si="2" ref="Q2:Q7">"::::::::::::::::::::::::::::::::::::::::"</f>
        <v>::::::::::::::::::::::::::::::::::::::::</v>
      </c>
      <c r="R2" s="26">
        <f aca="true" t="shared" si="3" ref="R2:R7">O2+P2</f>
        <v>13.585144927536232</v>
      </c>
    </row>
    <row r="3" spans="1:18" ht="12">
      <c r="A3" s="21" t="s">
        <v>78</v>
      </c>
      <c r="B3" s="21">
        <v>2001</v>
      </c>
      <c r="C3" s="21">
        <v>56000</v>
      </c>
      <c r="D3" s="21">
        <v>12000</v>
      </c>
      <c r="E3" s="22">
        <f t="shared" si="0"/>
        <v>74309.24174069255</v>
      </c>
      <c r="F3" s="21" t="str">
        <f t="shared" si="1"/>
        <v>nein</v>
      </c>
      <c r="G3" s="21">
        <v>87</v>
      </c>
      <c r="H3" s="21">
        <v>19</v>
      </c>
      <c r="I3" s="21">
        <v>410</v>
      </c>
      <c r="J3" s="23">
        <v>3</v>
      </c>
      <c r="K3" s="23">
        <v>2</v>
      </c>
      <c r="L3" s="23">
        <v>0.8</v>
      </c>
      <c r="M3" s="23"/>
      <c r="N3" s="24" t="str">
        <f>":::::::::::::::::::::::::::::::::::::::"</f>
        <v>:::::::::::::::::::::::::::::::::::::::</v>
      </c>
      <c r="O3" s="23">
        <f>IF(F3="nein",((((E3-D3)/H3)+(C3+D3)/2*J3%+(C3*K3%))/I3),((D3*J3%+C3*K3%))/I3)</f>
        <v>13.218131160551035</v>
      </c>
      <c r="P3" s="23">
        <f>IF(M3&gt;0,M3,G3/7.36*DP*1.2+C3*L3%/100)</f>
        <v>20.083260869565216</v>
      </c>
      <c r="Q3" s="25" t="str">
        <f t="shared" si="2"/>
        <v>::::::::::::::::::::::::::::::::::::::::</v>
      </c>
      <c r="R3" s="26">
        <f t="shared" si="3"/>
        <v>33.30139203011625</v>
      </c>
    </row>
    <row r="4" spans="1:18" ht="12">
      <c r="A4" s="21" t="s">
        <v>75</v>
      </c>
      <c r="B4" s="21"/>
      <c r="C4" s="21"/>
      <c r="D4" s="21"/>
      <c r="E4" s="22">
        <f t="shared" si="0"/>
        <v>0</v>
      </c>
      <c r="F4" s="21" t="str">
        <f t="shared" si="1"/>
        <v>ja</v>
      </c>
      <c r="G4" s="21"/>
      <c r="H4" s="21"/>
      <c r="I4" s="21">
        <v>1</v>
      </c>
      <c r="J4" s="23"/>
      <c r="K4" s="23"/>
      <c r="L4" s="23"/>
      <c r="M4" s="23"/>
      <c r="N4" s="24" t="str">
        <f>":::::::::::::::::::::::::::::::::::::::"</f>
        <v>:::::::::::::::::::::::::::::::::::::::</v>
      </c>
      <c r="O4" s="23">
        <f>IF(F4="nein",((((E4-D4)/H4)+(C4+D4)/2*J4%+(C4*K4%))/I4),((D4*J4%+C4*K4%))/I4)</f>
        <v>0</v>
      </c>
      <c r="P4" s="23">
        <f>IF(M4&gt;0,M4,G4/7.36*DP*1.2+C4*L4%/100)</f>
        <v>0</v>
      </c>
      <c r="Q4" s="25" t="str">
        <f t="shared" si="2"/>
        <v>::::::::::::::::::::::::::::::::::::::::</v>
      </c>
      <c r="R4" s="26">
        <f t="shared" si="3"/>
        <v>0</v>
      </c>
    </row>
    <row r="5" spans="1:18" ht="12">
      <c r="A5" s="21" t="s">
        <v>76</v>
      </c>
      <c r="B5" s="21"/>
      <c r="C5" s="21"/>
      <c r="D5" s="21"/>
      <c r="E5" s="22">
        <f t="shared" si="0"/>
        <v>0</v>
      </c>
      <c r="F5" s="21" t="str">
        <f t="shared" si="1"/>
        <v>ja</v>
      </c>
      <c r="G5" s="21"/>
      <c r="H5" s="21"/>
      <c r="I5" s="21">
        <v>1</v>
      </c>
      <c r="J5" s="23"/>
      <c r="K5" s="23"/>
      <c r="L5" s="23"/>
      <c r="M5" s="23"/>
      <c r="N5" s="24" t="str">
        <f>":::::::::::::::::::::::::::::::::::::::"</f>
        <v>:::::::::::::::::::::::::::::::::::::::</v>
      </c>
      <c r="O5" s="23">
        <f>IF(F5="nein",((((E5-D5)/H5)+(C5+D5)/2*J5%+(C5*K5%))/I5),((D5*J5%+C5*K5%))/I5)</f>
        <v>0</v>
      </c>
      <c r="P5" s="23">
        <f>IF(M5&gt;0,M5,G5/7.36*DP*1.2+C5*L5%/100)</f>
        <v>0</v>
      </c>
      <c r="Q5" s="25" t="str">
        <f t="shared" si="2"/>
        <v>::::::::::::::::::::::::::::::::::::::::</v>
      </c>
      <c r="R5" s="26">
        <f t="shared" si="3"/>
        <v>0</v>
      </c>
    </row>
    <row r="6" spans="1:18" ht="12">
      <c r="A6" s="21" t="s">
        <v>89</v>
      </c>
      <c r="E6" s="22">
        <f t="shared" si="0"/>
        <v>0</v>
      </c>
      <c r="F6" s="21" t="str">
        <f t="shared" si="1"/>
        <v>ja</v>
      </c>
      <c r="I6" s="21">
        <v>1</v>
      </c>
      <c r="N6" s="24" t="str">
        <f>":::::::::::::::::::::::::::::::::::::::"</f>
        <v>:::::::::::::::::::::::::::::::::::::::</v>
      </c>
      <c r="O6" s="23">
        <f>IF(F6="nein",((((E6-D6)/H6)+(C6+D6)/2*J6%+(C6*K6%))/I6),((D6*J6%+C6*K6%))/I6)</f>
        <v>0</v>
      </c>
      <c r="P6" s="23">
        <f>IF(M6&gt;0,M6,G6/7.36*DP*1.2+C6*L6%/100)</f>
        <v>0</v>
      </c>
      <c r="Q6" s="25" t="str">
        <f t="shared" si="2"/>
        <v>::::::::::::::::::::::::::::::::::::::::</v>
      </c>
      <c r="R6" s="26">
        <f>O6+P6</f>
        <v>0</v>
      </c>
    </row>
    <row r="7" spans="1:18" ht="12">
      <c r="A7" s="21" t="s">
        <v>90</v>
      </c>
      <c r="E7" s="22">
        <f t="shared" si="0"/>
        <v>0</v>
      </c>
      <c r="F7" s="21" t="str">
        <f t="shared" si="1"/>
        <v>ja</v>
      </c>
      <c r="I7" s="21">
        <v>1</v>
      </c>
      <c r="N7" s="24" t="str">
        <f>":::::::::::::::::::::::::::::::::::::::"</f>
        <v>:::::::::::::::::::::::::::::::::::::::</v>
      </c>
      <c r="O7" s="23">
        <f>IF(F7="nein",((((E7-D7)/H7)+(C7+D7)/2*J7%+(C7*K7%))/I7),((D7*J7%+C7*K7%))/I7)</f>
        <v>0</v>
      </c>
      <c r="P7" s="23">
        <f>IF(M7&gt;0,M7,G7/7.36*DP*1.2+C7*L7%/100)</f>
        <v>0</v>
      </c>
      <c r="Q7" s="25" t="str">
        <f t="shared" si="2"/>
        <v>::::::::::::::::::::::::::::::::::::::::</v>
      </c>
      <c r="R7" s="26">
        <f>O7+P7</f>
        <v>0</v>
      </c>
    </row>
    <row r="14" spans="1:16" ht="12">
      <c r="A14" s="27"/>
      <c r="B14" s="27"/>
      <c r="C14" s="27"/>
      <c r="D14" s="27"/>
      <c r="E14" s="28"/>
      <c r="F14" s="27"/>
      <c r="G14" s="27"/>
      <c r="H14" s="27"/>
      <c r="I14" s="27"/>
      <c r="J14" s="27"/>
      <c r="K14" s="27"/>
      <c r="L14" s="27"/>
      <c r="M14" s="27"/>
      <c r="N14" s="29"/>
      <c r="O14" s="30"/>
      <c r="P14" s="30"/>
    </row>
    <row r="15" spans="1:16" ht="12">
      <c r="A15" s="27"/>
      <c r="B15" s="27"/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7"/>
      <c r="N15" s="29"/>
      <c r="O15" s="30"/>
      <c r="P15" s="30"/>
    </row>
    <row r="16" spans="1:16" ht="12">
      <c r="A16" s="27"/>
      <c r="B16" s="27"/>
      <c r="C16" s="27"/>
      <c r="D16" s="27"/>
      <c r="E16" s="28"/>
      <c r="F16" s="27"/>
      <c r="G16" s="27"/>
      <c r="H16" s="27"/>
      <c r="I16" s="27"/>
      <c r="J16" s="27"/>
      <c r="K16" s="27"/>
      <c r="L16" s="27"/>
      <c r="M16" s="27"/>
      <c r="N16" s="29"/>
      <c r="O16" s="30"/>
      <c r="P16" s="30"/>
    </row>
    <row r="17" spans="1:16" ht="12">
      <c r="A17" s="27"/>
      <c r="B17" s="27"/>
      <c r="C17" s="27"/>
      <c r="D17" s="27"/>
      <c r="E17" s="28"/>
      <c r="F17" s="27"/>
      <c r="G17" s="27"/>
      <c r="H17" s="27"/>
      <c r="I17" s="27"/>
      <c r="J17" s="27"/>
      <c r="K17" s="27"/>
      <c r="L17" s="27"/>
      <c r="M17" s="27"/>
      <c r="N17" s="29"/>
      <c r="O17" s="30"/>
      <c r="P17" s="30"/>
    </row>
    <row r="18" spans="1:16" ht="12">
      <c r="A18" s="27"/>
      <c r="B18" s="27"/>
      <c r="C18" s="27"/>
      <c r="D18" s="27"/>
      <c r="E18" s="28"/>
      <c r="F18" s="27"/>
      <c r="G18" s="27"/>
      <c r="H18" s="27"/>
      <c r="I18" s="27"/>
      <c r="J18" s="27"/>
      <c r="K18" s="27"/>
      <c r="L18" s="27"/>
      <c r="M18" s="27"/>
      <c r="N18" s="29"/>
      <c r="O18" s="30"/>
      <c r="P18" s="30"/>
    </row>
    <row r="19" spans="1:16" ht="12">
      <c r="A19" s="27"/>
      <c r="B19" s="27"/>
      <c r="C19" s="27"/>
      <c r="D19" s="27"/>
      <c r="E19" s="28"/>
      <c r="F19" s="27"/>
      <c r="G19" s="27"/>
      <c r="H19" s="27"/>
      <c r="I19" s="27"/>
      <c r="J19" s="27"/>
      <c r="K19" s="27"/>
      <c r="L19" s="27"/>
      <c r="M19" s="27"/>
      <c r="N19" s="29"/>
      <c r="O19" s="30"/>
      <c r="P19" s="30"/>
    </row>
    <row r="20" spans="1:16" ht="12">
      <c r="A20" s="27"/>
      <c r="B20" s="27"/>
      <c r="C20" s="27"/>
      <c r="D20" s="27"/>
      <c r="E20" s="28"/>
      <c r="F20" s="27"/>
      <c r="G20" s="27"/>
      <c r="H20" s="27"/>
      <c r="I20" s="27"/>
      <c r="J20" s="27"/>
      <c r="K20" s="27"/>
      <c r="L20" s="27"/>
      <c r="M20" s="27"/>
      <c r="N20" s="29"/>
      <c r="O20" s="30"/>
      <c r="P20" s="30"/>
    </row>
    <row r="21" spans="1:16" ht="12">
      <c r="A21" s="27"/>
      <c r="B21" s="27"/>
      <c r="C21" s="27"/>
      <c r="D21" s="27"/>
      <c r="E21" s="28"/>
      <c r="F21" s="27"/>
      <c r="G21" s="27"/>
      <c r="H21" s="27"/>
      <c r="I21" s="27"/>
      <c r="J21" s="27"/>
      <c r="K21" s="27"/>
      <c r="L21" s="27"/>
      <c r="M21" s="27"/>
      <c r="N21" s="29"/>
      <c r="O21" s="30"/>
      <c r="P21" s="30"/>
    </row>
    <row r="22" spans="1:16" ht="12">
      <c r="A22" s="27"/>
      <c r="B22" s="27"/>
      <c r="C22" s="27"/>
      <c r="D22" s="27"/>
      <c r="E22" s="28"/>
      <c r="F22" s="27"/>
      <c r="G22" s="27"/>
      <c r="H22" s="27"/>
      <c r="I22" s="27"/>
      <c r="J22" s="27"/>
      <c r="K22" s="27"/>
      <c r="L22" s="27"/>
      <c r="M22" s="27"/>
      <c r="N22" s="29"/>
      <c r="O22" s="30"/>
      <c r="P22" s="30"/>
    </row>
    <row r="23" spans="1:16" ht="12">
      <c r="A23" s="27"/>
      <c r="B23" s="27"/>
      <c r="C23" s="27"/>
      <c r="D23" s="27"/>
      <c r="E23" s="28"/>
      <c r="F23" s="27"/>
      <c r="G23" s="27"/>
      <c r="H23" s="27"/>
      <c r="I23" s="27"/>
      <c r="J23" s="27"/>
      <c r="K23" s="27"/>
      <c r="L23" s="27"/>
      <c r="M23" s="27"/>
      <c r="N23" s="29"/>
      <c r="O23" s="30"/>
      <c r="P23" s="30"/>
    </row>
    <row r="24" spans="1:16" ht="12">
      <c r="A24" s="27"/>
      <c r="B24" s="27"/>
      <c r="C24" s="27"/>
      <c r="D24" s="27"/>
      <c r="E24" s="28"/>
      <c r="F24" s="27"/>
      <c r="G24" s="27"/>
      <c r="H24" s="27"/>
      <c r="I24" s="27"/>
      <c r="J24" s="27"/>
      <c r="K24" s="27"/>
      <c r="L24" s="27"/>
      <c r="M24" s="27"/>
      <c r="N24" s="29"/>
      <c r="O24" s="30"/>
      <c r="P24" s="30"/>
    </row>
    <row r="25" spans="1:16" ht="12">
      <c r="A25" s="27"/>
      <c r="B25" s="27"/>
      <c r="C25" s="27"/>
      <c r="D25" s="27"/>
      <c r="E25" s="28"/>
      <c r="F25" s="27"/>
      <c r="G25" s="27"/>
      <c r="H25" s="27"/>
      <c r="I25" s="27"/>
      <c r="J25" s="27"/>
      <c r="K25" s="27"/>
      <c r="L25" s="27"/>
      <c r="M25" s="27"/>
      <c r="N25" s="29"/>
      <c r="O25" s="30"/>
      <c r="P25" s="30"/>
    </row>
    <row r="26" spans="1:16" ht="12">
      <c r="A26" s="27"/>
      <c r="B26" s="27"/>
      <c r="C26" s="27"/>
      <c r="D26" s="27"/>
      <c r="E26" s="28"/>
      <c r="F26" s="27"/>
      <c r="G26" s="27"/>
      <c r="H26" s="27"/>
      <c r="I26" s="27"/>
      <c r="J26" s="27"/>
      <c r="K26" s="27"/>
      <c r="L26" s="27"/>
      <c r="M26" s="27"/>
      <c r="N26" s="29"/>
      <c r="O26" s="30"/>
      <c r="P26" s="30"/>
    </row>
    <row r="27" spans="1:16" ht="12">
      <c r="A27" s="27"/>
      <c r="B27" s="27"/>
      <c r="C27" s="27"/>
      <c r="D27" s="27"/>
      <c r="E27" s="28"/>
      <c r="F27" s="27"/>
      <c r="G27" s="27"/>
      <c r="H27" s="27"/>
      <c r="I27" s="27"/>
      <c r="J27" s="27"/>
      <c r="K27" s="27"/>
      <c r="L27" s="27"/>
      <c r="M27" s="27"/>
      <c r="N27" s="29"/>
      <c r="O27" s="30"/>
      <c r="P27" s="30"/>
    </row>
    <row r="28" spans="1:16" ht="12">
      <c r="A28" s="27"/>
      <c r="B28" s="27"/>
      <c r="C28" s="27"/>
      <c r="D28" s="27"/>
      <c r="E28" s="28"/>
      <c r="F28" s="27"/>
      <c r="G28" s="27"/>
      <c r="H28" s="27"/>
      <c r="I28" s="27"/>
      <c r="J28" s="27"/>
      <c r="K28" s="27"/>
      <c r="L28" s="27"/>
      <c r="M28" s="27"/>
      <c r="N28" s="29"/>
      <c r="O28" s="30"/>
      <c r="P28" s="30"/>
    </row>
    <row r="29" spans="1:16" ht="12">
      <c r="A29" s="27"/>
      <c r="B29" s="27"/>
      <c r="C29" s="27"/>
      <c r="D29" s="27"/>
      <c r="E29" s="28"/>
      <c r="F29" s="27"/>
      <c r="G29" s="27"/>
      <c r="H29" s="27"/>
      <c r="I29" s="27"/>
      <c r="J29" s="27"/>
      <c r="K29" s="27"/>
      <c r="L29" s="27"/>
      <c r="M29" s="27"/>
      <c r="N29" s="29"/>
      <c r="O29" s="30"/>
      <c r="P29" s="30"/>
    </row>
    <row r="30" spans="1:16" ht="12">
      <c r="A30" s="27"/>
      <c r="B30" s="27"/>
      <c r="C30" s="27"/>
      <c r="D30" s="27"/>
      <c r="E30" s="28"/>
      <c r="F30" s="27"/>
      <c r="G30" s="27"/>
      <c r="H30" s="27"/>
      <c r="I30" s="27"/>
      <c r="J30" s="27"/>
      <c r="K30" s="27"/>
      <c r="L30" s="27"/>
      <c r="M30" s="27"/>
      <c r="N30" s="29"/>
      <c r="O30" s="30"/>
      <c r="P30" s="30"/>
    </row>
    <row r="31" spans="1:16" ht="12">
      <c r="A31" s="27"/>
      <c r="B31" s="27"/>
      <c r="C31" s="27"/>
      <c r="D31" s="27"/>
      <c r="E31" s="28"/>
      <c r="F31" s="27"/>
      <c r="G31" s="27"/>
      <c r="H31" s="27"/>
      <c r="I31" s="27"/>
      <c r="J31" s="27"/>
      <c r="K31" s="27"/>
      <c r="L31" s="27"/>
      <c r="M31" s="27"/>
      <c r="N31" s="29"/>
      <c r="O31" s="30"/>
      <c r="P31" s="30"/>
    </row>
    <row r="32" spans="1:16" ht="12">
      <c r="A32" s="27"/>
      <c r="B32" s="27"/>
      <c r="C32" s="27"/>
      <c r="D32" s="27"/>
      <c r="E32" s="28"/>
      <c r="F32" s="27"/>
      <c r="G32" s="27"/>
      <c r="H32" s="27"/>
      <c r="I32" s="27"/>
      <c r="J32" s="27"/>
      <c r="K32" s="27"/>
      <c r="L32" s="27"/>
      <c r="M32" s="27"/>
      <c r="N32" s="29"/>
      <c r="O32" s="30"/>
      <c r="P32" s="30"/>
    </row>
    <row r="33" spans="1:16" ht="12">
      <c r="A33" s="27"/>
      <c r="B33" s="27"/>
      <c r="C33" s="27"/>
      <c r="D33" s="27"/>
      <c r="E33" s="28"/>
      <c r="F33" s="27"/>
      <c r="G33" s="27"/>
      <c r="H33" s="27"/>
      <c r="I33" s="27"/>
      <c r="J33" s="27"/>
      <c r="K33" s="27"/>
      <c r="L33" s="27"/>
      <c r="M33" s="27"/>
      <c r="N33" s="29"/>
      <c r="O33" s="30"/>
      <c r="P33" s="30"/>
    </row>
    <row r="34" spans="1:16" ht="12">
      <c r="A34" s="27"/>
      <c r="B34" s="27"/>
      <c r="C34" s="27"/>
      <c r="D34" s="27"/>
      <c r="E34" s="28"/>
      <c r="F34" s="27"/>
      <c r="G34" s="27"/>
      <c r="H34" s="27"/>
      <c r="I34" s="27"/>
      <c r="J34" s="27"/>
      <c r="K34" s="27"/>
      <c r="L34" s="27"/>
      <c r="M34" s="27"/>
      <c r="N34" s="29"/>
      <c r="O34" s="30"/>
      <c r="P34" s="30"/>
    </row>
    <row r="35" spans="1:16" ht="12">
      <c r="A35" s="27"/>
      <c r="B35" s="27"/>
      <c r="C35" s="27"/>
      <c r="D35" s="27"/>
      <c r="E35" s="28"/>
      <c r="F35" s="27"/>
      <c r="G35" s="27"/>
      <c r="H35" s="27"/>
      <c r="I35" s="27"/>
      <c r="J35" s="27"/>
      <c r="K35" s="27"/>
      <c r="L35" s="27"/>
      <c r="M35" s="27"/>
      <c r="N35" s="29"/>
      <c r="O35" s="30"/>
      <c r="P35" s="30"/>
    </row>
    <row r="36" spans="1:16" ht="12">
      <c r="A36" s="27"/>
      <c r="B36" s="27"/>
      <c r="C36" s="27"/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9"/>
      <c r="O36" s="30"/>
      <c r="P36" s="30"/>
    </row>
    <row r="37" spans="1:16" ht="12">
      <c r="A37" s="27"/>
      <c r="B37" s="27"/>
      <c r="C37" s="27"/>
      <c r="D37" s="27"/>
      <c r="E37" s="28"/>
      <c r="F37" s="27"/>
      <c r="G37" s="27"/>
      <c r="H37" s="27"/>
      <c r="I37" s="27"/>
      <c r="J37" s="27"/>
      <c r="K37" s="27"/>
      <c r="L37" s="27"/>
      <c r="M37" s="27"/>
      <c r="N37" s="29"/>
      <c r="O37" s="30"/>
      <c r="P37" s="30"/>
    </row>
    <row r="38" spans="1:16" ht="12">
      <c r="A38" s="27"/>
      <c r="B38" s="27"/>
      <c r="C38" s="27"/>
      <c r="D38" s="27"/>
      <c r="E38" s="28"/>
      <c r="F38" s="27"/>
      <c r="G38" s="27"/>
      <c r="H38" s="27"/>
      <c r="I38" s="27"/>
      <c r="J38" s="27"/>
      <c r="K38" s="27"/>
      <c r="L38" s="27"/>
      <c r="M38" s="27"/>
      <c r="N38" s="29"/>
      <c r="O38" s="30"/>
      <c r="P38" s="30"/>
    </row>
    <row r="39" spans="1:16" ht="12">
      <c r="A39" s="27"/>
      <c r="B39" s="27"/>
      <c r="C39" s="27"/>
      <c r="D39" s="27"/>
      <c r="E39" s="28"/>
      <c r="F39" s="27"/>
      <c r="G39" s="27"/>
      <c r="H39" s="27"/>
      <c r="I39" s="27"/>
      <c r="J39" s="27"/>
      <c r="K39" s="27"/>
      <c r="L39" s="27"/>
      <c r="M39" s="27"/>
      <c r="N39" s="29"/>
      <c r="O39" s="30"/>
      <c r="P39" s="30"/>
    </row>
    <row r="40" spans="1:16" ht="12">
      <c r="A40" s="27"/>
      <c r="B40" s="27"/>
      <c r="C40" s="27"/>
      <c r="D40" s="27"/>
      <c r="E40" s="28"/>
      <c r="F40" s="27"/>
      <c r="G40" s="27"/>
      <c r="H40" s="27"/>
      <c r="I40" s="27"/>
      <c r="J40" s="27"/>
      <c r="K40" s="27"/>
      <c r="L40" s="27"/>
      <c r="M40" s="27"/>
      <c r="N40" s="29"/>
      <c r="O40" s="30"/>
      <c r="P40" s="30"/>
    </row>
    <row r="41" spans="1:16" ht="12">
      <c r="A41" s="27"/>
      <c r="B41" s="27"/>
      <c r="C41" s="27"/>
      <c r="D41" s="27"/>
      <c r="E41" s="28"/>
      <c r="F41" s="27"/>
      <c r="G41" s="27"/>
      <c r="H41" s="27"/>
      <c r="I41" s="27"/>
      <c r="J41" s="27"/>
      <c r="K41" s="27"/>
      <c r="L41" s="27"/>
      <c r="M41" s="27"/>
      <c r="N41" s="29"/>
      <c r="O41" s="30"/>
      <c r="P41" s="30"/>
    </row>
    <row r="42" spans="1:16" ht="12">
      <c r="A42" s="27"/>
      <c r="B42" s="27"/>
      <c r="C42" s="27"/>
      <c r="D42" s="27"/>
      <c r="E42" s="28"/>
      <c r="F42" s="27"/>
      <c r="G42" s="27"/>
      <c r="H42" s="27"/>
      <c r="I42" s="27"/>
      <c r="J42" s="27"/>
      <c r="K42" s="27"/>
      <c r="L42" s="27"/>
      <c r="M42" s="27"/>
      <c r="N42" s="29"/>
      <c r="O42" s="30"/>
      <c r="P42" s="30"/>
    </row>
    <row r="43" spans="1:16" ht="12">
      <c r="A43" s="27"/>
      <c r="B43" s="27"/>
      <c r="C43" s="27"/>
      <c r="D43" s="27"/>
      <c r="E43" s="28"/>
      <c r="F43" s="27"/>
      <c r="G43" s="27"/>
      <c r="H43" s="27"/>
      <c r="I43" s="27"/>
      <c r="J43" s="27"/>
      <c r="K43" s="27"/>
      <c r="L43" s="27"/>
      <c r="M43" s="27"/>
      <c r="N43" s="29"/>
      <c r="O43" s="30"/>
      <c r="P43" s="30"/>
    </row>
    <row r="44" spans="1:16" ht="12">
      <c r="A44" s="27"/>
      <c r="B44" s="27"/>
      <c r="C44" s="27"/>
      <c r="D44" s="27"/>
      <c r="E44" s="28"/>
      <c r="F44" s="27"/>
      <c r="G44" s="27"/>
      <c r="H44" s="27"/>
      <c r="I44" s="27"/>
      <c r="J44" s="27"/>
      <c r="K44" s="27"/>
      <c r="L44" s="27"/>
      <c r="M44" s="27"/>
      <c r="N44" s="29"/>
      <c r="O44" s="30"/>
      <c r="P44" s="30"/>
    </row>
    <row r="45" spans="1:16" ht="12">
      <c r="A45" s="27"/>
      <c r="B45" s="27"/>
      <c r="C45" s="27"/>
      <c r="D45" s="27"/>
      <c r="E45" s="28"/>
      <c r="F45" s="27"/>
      <c r="G45" s="27"/>
      <c r="H45" s="27"/>
      <c r="I45" s="27"/>
      <c r="J45" s="27"/>
      <c r="K45" s="27"/>
      <c r="L45" s="27"/>
      <c r="M45" s="27"/>
      <c r="N45" s="29"/>
      <c r="O45" s="30"/>
      <c r="P45" s="30"/>
    </row>
    <row r="46" spans="1:16" ht="12">
      <c r="A46" s="27"/>
      <c r="B46" s="27"/>
      <c r="C46" s="27"/>
      <c r="D46" s="27"/>
      <c r="E46" s="28"/>
      <c r="F46" s="27"/>
      <c r="G46" s="27"/>
      <c r="H46" s="27"/>
      <c r="I46" s="27"/>
      <c r="J46" s="27"/>
      <c r="K46" s="27"/>
      <c r="L46" s="27"/>
      <c r="M46" s="27"/>
      <c r="N46" s="29"/>
      <c r="O46" s="30"/>
      <c r="P46" s="30"/>
    </row>
    <row r="47" spans="1:16" ht="12">
      <c r="A47" s="27"/>
      <c r="B47" s="27"/>
      <c r="C47" s="27"/>
      <c r="D47" s="27"/>
      <c r="E47" s="28"/>
      <c r="F47" s="27"/>
      <c r="G47" s="27"/>
      <c r="H47" s="27"/>
      <c r="I47" s="27"/>
      <c r="J47" s="27"/>
      <c r="K47" s="27"/>
      <c r="L47" s="27"/>
      <c r="M47" s="27"/>
      <c r="N47" s="29"/>
      <c r="O47" s="30"/>
      <c r="P47" s="30"/>
    </row>
    <row r="48" spans="1:16" ht="12">
      <c r="A48" s="27"/>
      <c r="B48" s="27"/>
      <c r="C48" s="27"/>
      <c r="D48" s="27"/>
      <c r="E48" s="28"/>
      <c r="F48" s="27"/>
      <c r="G48" s="27"/>
      <c r="H48" s="27"/>
      <c r="I48" s="27"/>
      <c r="J48" s="27"/>
      <c r="K48" s="27"/>
      <c r="L48" s="27"/>
      <c r="M48" s="27"/>
      <c r="N48" s="29"/>
      <c r="O48" s="30"/>
      <c r="P48" s="30"/>
    </row>
    <row r="49" spans="1:16" ht="12">
      <c r="A49" s="27"/>
      <c r="B49" s="27"/>
      <c r="C49" s="27"/>
      <c r="D49" s="27"/>
      <c r="E49" s="28"/>
      <c r="F49" s="27"/>
      <c r="G49" s="27"/>
      <c r="H49" s="27"/>
      <c r="I49" s="27"/>
      <c r="J49" s="27"/>
      <c r="K49" s="27"/>
      <c r="L49" s="27"/>
      <c r="M49" s="27"/>
      <c r="N49" s="29"/>
      <c r="O49" s="30"/>
      <c r="P49" s="30"/>
    </row>
    <row r="50" spans="1:16" ht="12">
      <c r="A50" s="27"/>
      <c r="B50" s="27"/>
      <c r="C50" s="27"/>
      <c r="D50" s="27"/>
      <c r="E50" s="28"/>
      <c r="F50" s="27"/>
      <c r="G50" s="27"/>
      <c r="H50" s="27"/>
      <c r="I50" s="27"/>
      <c r="J50" s="27"/>
      <c r="K50" s="27"/>
      <c r="L50" s="27"/>
      <c r="M50" s="27"/>
      <c r="N50" s="29"/>
      <c r="O50" s="30"/>
      <c r="P50" s="30"/>
    </row>
    <row r="51" spans="1:16" ht="12">
      <c r="A51" s="27"/>
      <c r="B51" s="27"/>
      <c r="C51" s="27"/>
      <c r="D51" s="27"/>
      <c r="E51" s="28"/>
      <c r="F51" s="27"/>
      <c r="G51" s="27"/>
      <c r="H51" s="27"/>
      <c r="I51" s="27"/>
      <c r="J51" s="27"/>
      <c r="K51" s="27"/>
      <c r="L51" s="27"/>
      <c r="M51" s="27"/>
      <c r="N51" s="29"/>
      <c r="O51" s="30"/>
      <c r="P51" s="30"/>
    </row>
    <row r="52" spans="1:16" ht="12">
      <c r="A52" s="27"/>
      <c r="B52" s="27"/>
      <c r="C52" s="27"/>
      <c r="D52" s="27"/>
      <c r="E52" s="28"/>
      <c r="F52" s="27"/>
      <c r="G52" s="27"/>
      <c r="H52" s="27"/>
      <c r="I52" s="27"/>
      <c r="J52" s="27"/>
      <c r="K52" s="27"/>
      <c r="L52" s="27"/>
      <c r="M52" s="27"/>
      <c r="N52" s="29"/>
      <c r="O52" s="30"/>
      <c r="P52" s="30"/>
    </row>
    <row r="53" ht="12">
      <c r="E53" s="31"/>
    </row>
    <row r="54" ht="12">
      <c r="E54" s="31"/>
    </row>
    <row r="55" ht="12">
      <c r="E55" s="31"/>
    </row>
    <row r="56" ht="12">
      <c r="E56" s="31"/>
    </row>
    <row r="57" ht="12">
      <c r="E57" s="31"/>
    </row>
    <row r="58" ht="12">
      <c r="E58" s="31"/>
    </row>
    <row r="59" ht="12">
      <c r="E59" s="31"/>
    </row>
    <row r="60" ht="12">
      <c r="E60" s="31"/>
    </row>
    <row r="61" ht="12">
      <c r="E61" s="31"/>
    </row>
    <row r="62" ht="12">
      <c r="E62" s="31"/>
    </row>
    <row r="63" ht="12">
      <c r="E63" s="31"/>
    </row>
    <row r="64" ht="12">
      <c r="E64" s="31"/>
    </row>
  </sheetData>
  <sheetProtection/>
  <printOptions gridLines="1"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12"/>
  <sheetViews>
    <sheetView showGridLines="0" showRowColHeaders="0" defaultGridColor="0" zoomScalePageLayoutView="0" colorId="57" workbookViewId="0" topLeftCell="A1">
      <selection activeCell="A1" sqref="A1:C6"/>
    </sheetView>
  </sheetViews>
  <sheetFormatPr defaultColWidth="11.421875" defaultRowHeight="12.75"/>
  <cols>
    <col min="1" max="1" width="34.8515625" style="0" customWidth="1"/>
    <col min="2" max="3" width="11.421875" style="32" customWidth="1"/>
  </cols>
  <sheetData>
    <row r="1" spans="1:3" ht="12">
      <c r="A1" s="21" t="s">
        <v>77</v>
      </c>
      <c r="B1" s="33">
        <v>1.6666666666666667</v>
      </c>
      <c r="C1" s="32">
        <v>11.918478260869566</v>
      </c>
    </row>
    <row r="2" spans="1:3" ht="12">
      <c r="A2" s="21" t="s">
        <v>78</v>
      </c>
      <c r="B2" s="33">
        <v>13.218131160551035</v>
      </c>
      <c r="C2" s="32">
        <v>20.083260869565216</v>
      </c>
    </row>
    <row r="3" spans="1:3" ht="12">
      <c r="A3" s="21" t="s">
        <v>75</v>
      </c>
      <c r="B3" s="33">
        <v>0</v>
      </c>
      <c r="C3" s="32">
        <v>0</v>
      </c>
    </row>
    <row r="4" spans="1:3" ht="12">
      <c r="A4" s="21" t="s">
        <v>76</v>
      </c>
      <c r="B4" s="33">
        <v>0</v>
      </c>
      <c r="C4" s="32">
        <v>0</v>
      </c>
    </row>
    <row r="5" spans="1:3" ht="12">
      <c r="A5" s="21" t="s">
        <v>89</v>
      </c>
      <c r="B5" s="32">
        <v>0</v>
      </c>
      <c r="C5" s="32">
        <v>0</v>
      </c>
    </row>
    <row r="6" spans="1:3" ht="12">
      <c r="A6" s="21" t="s">
        <v>90</v>
      </c>
      <c r="B6" s="32">
        <v>0</v>
      </c>
      <c r="C6" s="32">
        <v>0</v>
      </c>
    </row>
    <row r="7" ht="12">
      <c r="A7" s="21"/>
    </row>
    <row r="8" ht="12">
      <c r="A8" s="21"/>
    </row>
    <row r="9" ht="12">
      <c r="A9" s="21"/>
    </row>
    <row r="10" ht="12">
      <c r="A10" s="21"/>
    </row>
    <row r="11" ht="12">
      <c r="A11" s="21"/>
    </row>
    <row r="12" ht="12">
      <c r="A12" s="2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V91"/>
  <sheetViews>
    <sheetView showGridLines="0" showRowColHeaders="0" defaultGridColor="0" zoomScale="70" zoomScaleNormal="70" zoomScalePageLayoutView="0" colorId="57" workbookViewId="0" topLeftCell="I1">
      <selection activeCell="Q3" sqref="Q3:S8"/>
    </sheetView>
  </sheetViews>
  <sheetFormatPr defaultColWidth="11.421875" defaultRowHeight="12.75"/>
  <cols>
    <col min="1" max="1" width="3.57421875" style="34" customWidth="1"/>
    <col min="2" max="2" width="27.8515625" style="34" customWidth="1"/>
    <col min="3" max="3" width="15.7109375" style="34" customWidth="1"/>
    <col min="4" max="4" width="40.140625" style="34" customWidth="1"/>
    <col min="5" max="5" width="8.140625" style="34" customWidth="1"/>
    <col min="6" max="7" width="12.57421875" style="34" customWidth="1"/>
    <col min="8" max="8" width="42.421875" style="34" customWidth="1"/>
    <col min="9" max="9" width="9.8515625" style="34" customWidth="1"/>
    <col min="10" max="11" width="11.57421875" style="34" customWidth="1"/>
    <col min="12" max="12" width="11.57421875" style="35" customWidth="1"/>
    <col min="13" max="13" width="11.57421875" style="34" customWidth="1"/>
    <col min="14" max="14" width="11.57421875" style="35" customWidth="1"/>
    <col min="15" max="15" width="13.140625" style="34" customWidth="1"/>
    <col min="16" max="16" width="11.421875" style="34" customWidth="1"/>
    <col min="17" max="17" width="11.421875" style="36" customWidth="1"/>
    <col min="18" max="16384" width="11.421875" style="34" customWidth="1"/>
  </cols>
  <sheetData>
    <row r="1" spans="1:22" ht="27.75" customHeight="1">
      <c r="A1" s="176" t="s">
        <v>87</v>
      </c>
      <c r="B1" s="176"/>
      <c r="C1" s="176"/>
      <c r="D1" s="176"/>
      <c r="E1" s="176"/>
      <c r="F1" s="176"/>
      <c r="G1" s="37"/>
      <c r="H1" s="38" t="s">
        <v>22</v>
      </c>
      <c r="I1" s="177"/>
      <c r="J1" s="177"/>
      <c r="K1" s="177"/>
      <c r="L1" s="39"/>
      <c r="M1" s="40"/>
      <c r="N1" s="39"/>
      <c r="O1" s="40"/>
      <c r="P1" s="41"/>
      <c r="Q1" s="42"/>
      <c r="R1" s="43"/>
      <c r="S1" s="43"/>
      <c r="T1" s="40"/>
      <c r="U1" s="40"/>
      <c r="V1" s="40"/>
    </row>
    <row r="2" spans="1:22" ht="17.25">
      <c r="A2" s="40"/>
      <c r="B2" s="158" t="s">
        <v>24</v>
      </c>
      <c r="C2" s="157"/>
      <c r="D2" s="157"/>
      <c r="E2" s="157"/>
      <c r="F2" s="157"/>
      <c r="G2" s="157"/>
      <c r="H2" s="157"/>
      <c r="I2" s="21"/>
      <c r="J2" s="40"/>
      <c r="K2" s="40"/>
      <c r="L2" s="39"/>
      <c r="M2" s="40"/>
      <c r="N2" s="39"/>
      <c r="O2" s="40"/>
      <c r="P2" s="41"/>
      <c r="Q2" s="42" t="s">
        <v>23</v>
      </c>
      <c r="R2" s="43"/>
      <c r="S2" s="43"/>
      <c r="T2" s="40"/>
      <c r="U2" s="40"/>
      <c r="V2" s="40"/>
    </row>
    <row r="3" spans="1:22" ht="17.25">
      <c r="A3" s="40"/>
      <c r="B3" s="40"/>
      <c r="C3" s="40"/>
      <c r="D3" s="40"/>
      <c r="E3" s="40"/>
      <c r="F3" s="40"/>
      <c r="G3" s="40"/>
      <c r="H3" s="120" t="s">
        <v>79</v>
      </c>
      <c r="I3" s="121" t="s">
        <v>80</v>
      </c>
      <c r="J3" s="40"/>
      <c r="K3" s="40"/>
      <c r="L3" s="39"/>
      <c r="M3" s="40"/>
      <c r="N3" s="39"/>
      <c r="O3" s="40"/>
      <c r="P3" s="41"/>
      <c r="Q3" s="42" t="s">
        <v>77</v>
      </c>
      <c r="R3" s="50">
        <v>1.6666666666666667</v>
      </c>
      <c r="S3" s="37">
        <v>11.918478260869566</v>
      </c>
      <c r="T3" s="40"/>
      <c r="U3" s="40"/>
      <c r="V3" s="40"/>
    </row>
    <row r="4" spans="1:22" ht="17.25">
      <c r="A4" s="40"/>
      <c r="B4" s="40" t="s">
        <v>26</v>
      </c>
      <c r="C4" s="40"/>
      <c r="D4" s="40"/>
      <c r="E4" s="40"/>
      <c r="F4" s="40"/>
      <c r="G4" s="40"/>
      <c r="H4" s="37" t="s">
        <v>25</v>
      </c>
      <c r="I4" s="122">
        <v>7.5</v>
      </c>
      <c r="J4" s="40"/>
      <c r="K4" s="40"/>
      <c r="L4" s="39"/>
      <c r="M4" s="40"/>
      <c r="N4" s="39"/>
      <c r="O4" s="40"/>
      <c r="P4" s="43"/>
      <c r="Q4" s="42" t="s">
        <v>78</v>
      </c>
      <c r="R4" s="43">
        <v>13.218131160551035</v>
      </c>
      <c r="S4" s="43">
        <v>20.083260869565216</v>
      </c>
      <c r="T4" s="40"/>
      <c r="U4" s="40"/>
      <c r="V4" s="40"/>
    </row>
    <row r="5" spans="1:22" ht="18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39"/>
      <c r="M5" s="40"/>
      <c r="N5" s="39"/>
      <c r="O5" s="40"/>
      <c r="P5" s="40"/>
      <c r="Q5" s="44" t="s">
        <v>75</v>
      </c>
      <c r="R5" s="40">
        <v>0</v>
      </c>
      <c r="S5" s="40">
        <v>0</v>
      </c>
      <c r="T5" s="40"/>
      <c r="U5" s="40"/>
      <c r="V5" s="40"/>
    </row>
    <row r="6" spans="1:22" ht="18" thickBot="1" thickTop="1">
      <c r="A6" s="159"/>
      <c r="B6" s="160" t="s">
        <v>86</v>
      </c>
      <c r="C6" s="160"/>
      <c r="D6" s="160"/>
      <c r="E6" s="160"/>
      <c r="F6" s="160"/>
      <c r="G6" s="160"/>
      <c r="H6" s="164">
        <v>0</v>
      </c>
      <c r="I6" s="37"/>
      <c r="J6" s="37"/>
      <c r="K6" s="37"/>
      <c r="L6" s="47"/>
      <c r="M6" s="37"/>
      <c r="N6" s="47"/>
      <c r="O6" s="37"/>
      <c r="P6" s="40"/>
      <c r="Q6" s="44" t="s">
        <v>76</v>
      </c>
      <c r="R6" s="40">
        <v>0</v>
      </c>
      <c r="S6" s="40">
        <v>0</v>
      </c>
      <c r="T6" s="40"/>
      <c r="U6" s="40"/>
      <c r="V6" s="40"/>
    </row>
    <row r="7" spans="1:22" ht="18" thickTop="1">
      <c r="A7" s="45"/>
      <c r="B7" s="46" t="s">
        <v>27</v>
      </c>
      <c r="C7" s="46"/>
      <c r="D7" s="46"/>
      <c r="E7" s="46"/>
      <c r="F7" s="46"/>
      <c r="G7" s="46"/>
      <c r="H7" s="161">
        <f>(SUM(N16:N96)+$G$15)*-1</f>
        <v>0</v>
      </c>
      <c r="I7" s="37"/>
      <c r="J7" s="98" t="s">
        <v>57</v>
      </c>
      <c r="K7" s="99" t="s">
        <v>56</v>
      </c>
      <c r="L7" s="99"/>
      <c r="M7" s="99"/>
      <c r="N7" s="99"/>
      <c r="O7" s="100"/>
      <c r="P7" s="40"/>
      <c r="Q7" s="44" t="s">
        <v>89</v>
      </c>
      <c r="R7" s="40">
        <v>0</v>
      </c>
      <c r="S7" s="40">
        <v>0</v>
      </c>
      <c r="T7" s="40"/>
      <c r="U7" s="40"/>
      <c r="V7" s="40"/>
    </row>
    <row r="8" spans="1:22" ht="18" thickBot="1">
      <c r="A8" s="48"/>
      <c r="B8" s="49" t="s">
        <v>28</v>
      </c>
      <c r="C8" s="49"/>
      <c r="D8" s="49"/>
      <c r="E8" s="49"/>
      <c r="F8" s="49"/>
      <c r="G8" s="49"/>
      <c r="H8" s="162">
        <f>(SUM(L16:L96)+$F$15)*-1</f>
        <v>0</v>
      </c>
      <c r="I8" s="37"/>
      <c r="J8" s="101"/>
      <c r="K8" s="102" t="s">
        <v>31</v>
      </c>
      <c r="L8" s="102"/>
      <c r="M8" s="102"/>
      <c r="N8" s="102"/>
      <c r="O8" s="103"/>
      <c r="P8" s="40"/>
      <c r="Q8" s="44" t="s">
        <v>90</v>
      </c>
      <c r="R8" s="40">
        <v>0</v>
      </c>
      <c r="S8" s="40">
        <v>0</v>
      </c>
      <c r="T8" s="40"/>
      <c r="U8" s="40"/>
      <c r="V8" s="40"/>
    </row>
    <row r="9" spans="1:22" ht="17.25">
      <c r="A9" s="48"/>
      <c r="B9" s="49" t="s">
        <v>29</v>
      </c>
      <c r="C9" s="49"/>
      <c r="D9" s="49"/>
      <c r="E9" s="49">
        <f>C15</f>
        <v>0</v>
      </c>
      <c r="F9" s="49" t="s">
        <v>30</v>
      </c>
      <c r="G9" s="119">
        <f>I4</f>
        <v>7.5</v>
      </c>
      <c r="H9" s="162">
        <f>(E9*G9)*-1</f>
        <v>0</v>
      </c>
      <c r="I9" s="37"/>
      <c r="J9" s="41"/>
      <c r="K9" s="41"/>
      <c r="L9" s="41"/>
      <c r="M9" s="41"/>
      <c r="N9" s="41"/>
      <c r="O9" s="52"/>
      <c r="P9" s="40"/>
      <c r="Q9" s="44"/>
      <c r="R9" s="40"/>
      <c r="S9" s="40"/>
      <c r="T9" s="40"/>
      <c r="U9" s="40"/>
      <c r="V9" s="40"/>
    </row>
    <row r="10" spans="1:22" ht="17.25">
      <c r="A10" s="51"/>
      <c r="B10" s="49" t="s">
        <v>88</v>
      </c>
      <c r="C10" s="49"/>
      <c r="D10" s="49"/>
      <c r="E10" s="49"/>
      <c r="F10" s="49"/>
      <c r="G10" s="49"/>
      <c r="H10" s="165">
        <v>0</v>
      </c>
      <c r="I10" s="40"/>
      <c r="J10" s="40"/>
      <c r="K10" s="40"/>
      <c r="L10" s="39"/>
      <c r="M10" s="40"/>
      <c r="N10" s="39"/>
      <c r="O10" s="40"/>
      <c r="P10" s="40"/>
      <c r="Q10" s="44"/>
      <c r="R10" s="40"/>
      <c r="S10" s="40"/>
      <c r="T10" s="40"/>
      <c r="U10" s="40"/>
      <c r="V10" s="40"/>
    </row>
    <row r="11" spans="1:22" ht="18" thickBot="1">
      <c r="A11" s="53" t="str">
        <f>CONCATENATE("Das Ergebnis der Aktivität ",I3," ",H3," beträgt:")</f>
        <v>Das Ergebnis der Aktivität 1 ha Arbeitsverfahren beträgt:</v>
      </c>
      <c r="B11" s="54"/>
      <c r="C11" s="54"/>
      <c r="D11" s="54"/>
      <c r="E11" s="54"/>
      <c r="F11" s="54"/>
      <c r="G11" s="54"/>
      <c r="H11" s="163">
        <f>SUM(H6:H10)</f>
        <v>0</v>
      </c>
      <c r="I11" s="40"/>
      <c r="J11" s="40"/>
      <c r="K11" s="40"/>
      <c r="L11" s="39"/>
      <c r="M11" s="40"/>
      <c r="N11" s="39"/>
      <c r="O11" s="40"/>
      <c r="P11" s="40"/>
      <c r="Q11" s="44"/>
      <c r="R11" s="40"/>
      <c r="S11" s="40"/>
      <c r="T11" s="40"/>
      <c r="U11" s="40"/>
      <c r="V11" s="40"/>
    </row>
    <row r="12" spans="1:22" ht="18" thickBot="1" thickTop="1">
      <c r="A12" s="40"/>
      <c r="B12" s="40"/>
      <c r="C12" s="40"/>
      <c r="D12" s="55"/>
      <c r="E12" s="55"/>
      <c r="F12" s="40"/>
      <c r="G12" s="40"/>
      <c r="H12" s="56"/>
      <c r="I12" s="56"/>
      <c r="J12" s="56"/>
      <c r="K12" s="56"/>
      <c r="L12" s="57"/>
      <c r="M12" s="56"/>
      <c r="N12" s="57"/>
      <c r="O12" s="56"/>
      <c r="P12" s="40"/>
      <c r="Q12" s="44"/>
      <c r="R12" s="40"/>
      <c r="S12" s="40"/>
      <c r="T12" s="40"/>
      <c r="U12" s="40"/>
      <c r="V12" s="40"/>
    </row>
    <row r="13" spans="1:22" ht="18" thickBot="1">
      <c r="A13" s="58"/>
      <c r="B13" s="58"/>
      <c r="C13" s="111" t="s">
        <v>32</v>
      </c>
      <c r="D13" s="59" t="s">
        <v>58</v>
      </c>
      <c r="E13" s="60"/>
      <c r="F13" s="60"/>
      <c r="G13" s="61"/>
      <c r="H13" s="178" t="s">
        <v>33</v>
      </c>
      <c r="I13" s="178"/>
      <c r="J13" s="178"/>
      <c r="K13" s="178"/>
      <c r="L13" s="178"/>
      <c r="M13" s="178"/>
      <c r="N13" s="178"/>
      <c r="O13" s="178"/>
      <c r="P13" s="40"/>
      <c r="Q13" s="44"/>
      <c r="R13" s="40"/>
      <c r="S13" s="40"/>
      <c r="T13" s="40"/>
      <c r="U13" s="40"/>
      <c r="V13" s="40"/>
    </row>
    <row r="14" spans="1:22" ht="18" thickBot="1">
      <c r="A14" s="62"/>
      <c r="B14" s="62"/>
      <c r="C14" s="112" t="s">
        <v>34</v>
      </c>
      <c r="D14" s="180"/>
      <c r="E14" s="181"/>
      <c r="F14" s="96" t="s">
        <v>54</v>
      </c>
      <c r="G14" s="96" t="s">
        <v>55</v>
      </c>
      <c r="H14" s="63"/>
      <c r="I14" s="64"/>
      <c r="J14" s="179" t="s">
        <v>35</v>
      </c>
      <c r="K14" s="179"/>
      <c r="L14" s="179"/>
      <c r="M14" s="65" t="s">
        <v>36</v>
      </c>
      <c r="N14" s="66"/>
      <c r="O14" s="62" t="s">
        <v>37</v>
      </c>
      <c r="P14" s="40"/>
      <c r="Q14" s="44"/>
      <c r="R14" s="40"/>
      <c r="S14" s="40"/>
      <c r="T14" s="40"/>
      <c r="U14" s="40"/>
      <c r="V14" s="40"/>
    </row>
    <row r="15" spans="1:22" ht="18" thickBot="1">
      <c r="A15" s="67" t="s">
        <v>38</v>
      </c>
      <c r="B15" s="67" t="s">
        <v>39</v>
      </c>
      <c r="C15" s="113">
        <f>SUM(C16:C96)</f>
        <v>0</v>
      </c>
      <c r="D15" s="107" t="s">
        <v>52</v>
      </c>
      <c r="E15" s="68" t="s">
        <v>53</v>
      </c>
      <c r="F15" s="97">
        <f>SUM(F16:F96)</f>
        <v>0</v>
      </c>
      <c r="G15" s="97">
        <f>SUM(G16:G96)</f>
        <v>0</v>
      </c>
      <c r="H15" s="108" t="s">
        <v>40</v>
      </c>
      <c r="I15" s="69" t="s">
        <v>41</v>
      </c>
      <c r="J15" s="70" t="s">
        <v>42</v>
      </c>
      <c r="K15" s="70" t="s">
        <v>43</v>
      </c>
      <c r="L15" s="71" t="s">
        <v>44</v>
      </c>
      <c r="M15" s="70" t="s">
        <v>45</v>
      </c>
      <c r="N15" s="72" t="s">
        <v>44</v>
      </c>
      <c r="O15" s="62" t="s">
        <v>46</v>
      </c>
      <c r="P15" s="40"/>
      <c r="Q15" s="44"/>
      <c r="R15" s="40"/>
      <c r="S15" s="40"/>
      <c r="T15" s="40"/>
      <c r="U15" s="40"/>
      <c r="V15" s="40"/>
    </row>
    <row r="16" spans="1:22" ht="22.5" customHeight="1" thickBot="1" thickTop="1">
      <c r="A16" s="73">
        <v>1</v>
      </c>
      <c r="B16" s="123"/>
      <c r="C16" s="124"/>
      <c r="D16" s="125"/>
      <c r="E16" s="123"/>
      <c r="F16" s="95">
        <f aca="true" t="shared" si="0" ref="F16:F47">IF(D16="",0,(VLOOKUP(D16,$Q$1:$S$50,4,FALSE))*E16)</f>
        <v>0</v>
      </c>
      <c r="G16" s="95">
        <f aca="true" t="shared" si="1" ref="G16:G47">IF(D16="",0,(VLOOKUP(D16,$Q$1:$S$50,3,FALSE))*E16)</f>
        <v>0</v>
      </c>
      <c r="H16" s="125"/>
      <c r="I16" s="126"/>
      <c r="J16" s="74">
        <f aca="true" t="shared" si="2" ref="J16:J47">IF(H16="",0,VLOOKUP(H16,$Q$1:$S$50,4,FALSE))</f>
        <v>0</v>
      </c>
      <c r="K16" s="127"/>
      <c r="L16" s="74">
        <f>I16*J16+I16*K16</f>
        <v>0</v>
      </c>
      <c r="M16" s="74">
        <f aca="true" t="shared" si="3" ref="M16:M47">IF(H16="",0,VLOOKUP(H16,$Q$1:$S$50,3,FALSE))</f>
        <v>0</v>
      </c>
      <c r="N16" s="75">
        <f aca="true" t="shared" si="4" ref="N16:N40">I16*M16</f>
        <v>0</v>
      </c>
      <c r="O16" s="76">
        <f>L16+N16+F16+G16</f>
        <v>0</v>
      </c>
      <c r="P16" s="40"/>
      <c r="Q16" s="44"/>
      <c r="R16" s="40"/>
      <c r="S16" s="40"/>
      <c r="T16" s="40"/>
      <c r="U16" s="40"/>
      <c r="V16" s="40"/>
    </row>
    <row r="17" spans="1:22" ht="22.5" customHeight="1" thickBot="1" thickTop="1">
      <c r="A17" s="73">
        <v>2</v>
      </c>
      <c r="B17" s="123"/>
      <c r="C17" s="124"/>
      <c r="D17" s="125"/>
      <c r="E17" s="123"/>
      <c r="F17" s="95">
        <f t="shared" si="0"/>
        <v>0</v>
      </c>
      <c r="G17" s="95">
        <f t="shared" si="1"/>
        <v>0</v>
      </c>
      <c r="H17" s="125"/>
      <c r="I17" s="128"/>
      <c r="J17" s="74">
        <f t="shared" si="2"/>
        <v>0</v>
      </c>
      <c r="K17" s="129"/>
      <c r="L17" s="77">
        <f aca="true" t="shared" si="5" ref="L17:L40">I17*J17+I17*K17</f>
        <v>0</v>
      </c>
      <c r="M17" s="74">
        <f t="shared" si="3"/>
        <v>0</v>
      </c>
      <c r="N17" s="75">
        <f t="shared" si="4"/>
        <v>0</v>
      </c>
      <c r="O17" s="76">
        <f aca="true" t="shared" si="6" ref="O17:O40">L17+N17+F17+G17</f>
        <v>0</v>
      </c>
      <c r="P17" s="40"/>
      <c r="Q17" s="44"/>
      <c r="R17" s="40"/>
      <c r="S17" s="40"/>
      <c r="T17" s="40"/>
      <c r="U17" s="40"/>
      <c r="V17" s="40"/>
    </row>
    <row r="18" spans="1:22" ht="22.5" customHeight="1" thickBot="1" thickTop="1">
      <c r="A18" s="73">
        <v>3</v>
      </c>
      <c r="B18" s="123"/>
      <c r="C18" s="124"/>
      <c r="D18" s="125"/>
      <c r="E18" s="123"/>
      <c r="F18" s="95">
        <f t="shared" si="0"/>
        <v>0</v>
      </c>
      <c r="G18" s="95">
        <f t="shared" si="1"/>
        <v>0</v>
      </c>
      <c r="H18" s="125"/>
      <c r="I18" s="128"/>
      <c r="J18" s="74">
        <f t="shared" si="2"/>
        <v>0</v>
      </c>
      <c r="K18" s="129"/>
      <c r="L18" s="77">
        <f t="shared" si="5"/>
        <v>0</v>
      </c>
      <c r="M18" s="74">
        <f t="shared" si="3"/>
        <v>0</v>
      </c>
      <c r="N18" s="75">
        <f t="shared" si="4"/>
        <v>0</v>
      </c>
      <c r="O18" s="76">
        <f t="shared" si="6"/>
        <v>0</v>
      </c>
      <c r="P18" s="40"/>
      <c r="Q18" s="44"/>
      <c r="R18" s="40"/>
      <c r="S18" s="40"/>
      <c r="T18" s="40"/>
      <c r="U18" s="40"/>
      <c r="V18" s="40"/>
    </row>
    <row r="19" spans="1:22" ht="22.5" customHeight="1" thickBot="1" thickTop="1">
      <c r="A19" s="73">
        <v>4</v>
      </c>
      <c r="B19" s="123"/>
      <c r="C19" s="124"/>
      <c r="D19" s="125"/>
      <c r="E19" s="123"/>
      <c r="F19" s="95">
        <f t="shared" si="0"/>
        <v>0</v>
      </c>
      <c r="G19" s="95">
        <f t="shared" si="1"/>
        <v>0</v>
      </c>
      <c r="H19" s="125"/>
      <c r="I19" s="128"/>
      <c r="J19" s="74">
        <f t="shared" si="2"/>
        <v>0</v>
      </c>
      <c r="K19" s="129"/>
      <c r="L19" s="77">
        <f t="shared" si="5"/>
        <v>0</v>
      </c>
      <c r="M19" s="74">
        <f t="shared" si="3"/>
        <v>0</v>
      </c>
      <c r="N19" s="75">
        <f t="shared" si="4"/>
        <v>0</v>
      </c>
      <c r="O19" s="76">
        <f t="shared" si="6"/>
        <v>0</v>
      </c>
      <c r="P19" s="40"/>
      <c r="Q19" s="44"/>
      <c r="R19" s="40"/>
      <c r="S19" s="40"/>
      <c r="T19" s="40"/>
      <c r="U19" s="40"/>
      <c r="V19" s="40"/>
    </row>
    <row r="20" spans="1:22" ht="22.5" customHeight="1" thickBot="1" thickTop="1">
      <c r="A20" s="73">
        <v>5</v>
      </c>
      <c r="B20" s="123"/>
      <c r="C20" s="124"/>
      <c r="D20" s="125"/>
      <c r="E20" s="123"/>
      <c r="F20" s="95">
        <f t="shared" si="0"/>
        <v>0</v>
      </c>
      <c r="G20" s="95">
        <f t="shared" si="1"/>
        <v>0</v>
      </c>
      <c r="H20" s="125"/>
      <c r="I20" s="128"/>
      <c r="J20" s="74">
        <f t="shared" si="2"/>
        <v>0</v>
      </c>
      <c r="K20" s="129"/>
      <c r="L20" s="77">
        <f t="shared" si="5"/>
        <v>0</v>
      </c>
      <c r="M20" s="74">
        <f t="shared" si="3"/>
        <v>0</v>
      </c>
      <c r="N20" s="75">
        <f t="shared" si="4"/>
        <v>0</v>
      </c>
      <c r="O20" s="76">
        <f t="shared" si="6"/>
        <v>0</v>
      </c>
      <c r="P20" s="40"/>
      <c r="Q20" s="44"/>
      <c r="R20" s="40"/>
      <c r="S20" s="40"/>
      <c r="T20" s="40"/>
      <c r="U20" s="40"/>
      <c r="V20" s="40"/>
    </row>
    <row r="21" spans="1:22" ht="22.5" customHeight="1" thickBot="1" thickTop="1">
      <c r="A21" s="73">
        <v>6</v>
      </c>
      <c r="B21" s="123"/>
      <c r="C21" s="124"/>
      <c r="D21" s="125"/>
      <c r="E21" s="123"/>
      <c r="F21" s="95">
        <f t="shared" si="0"/>
        <v>0</v>
      </c>
      <c r="G21" s="95">
        <f t="shared" si="1"/>
        <v>0</v>
      </c>
      <c r="H21" s="125"/>
      <c r="I21" s="128"/>
      <c r="J21" s="74">
        <f t="shared" si="2"/>
        <v>0</v>
      </c>
      <c r="K21" s="129"/>
      <c r="L21" s="77">
        <f t="shared" si="5"/>
        <v>0</v>
      </c>
      <c r="M21" s="74">
        <f t="shared" si="3"/>
        <v>0</v>
      </c>
      <c r="N21" s="75">
        <f t="shared" si="4"/>
        <v>0</v>
      </c>
      <c r="O21" s="76">
        <f t="shared" si="6"/>
        <v>0</v>
      </c>
      <c r="P21" s="40"/>
      <c r="Q21" s="44"/>
      <c r="R21" s="40"/>
      <c r="S21" s="40"/>
      <c r="T21" s="40"/>
      <c r="U21" s="40"/>
      <c r="V21" s="40"/>
    </row>
    <row r="22" spans="1:22" ht="22.5" customHeight="1" thickBot="1" thickTop="1">
      <c r="A22" s="73">
        <v>7</v>
      </c>
      <c r="B22" s="123"/>
      <c r="C22" s="124"/>
      <c r="D22" s="125"/>
      <c r="E22" s="123"/>
      <c r="F22" s="95">
        <f t="shared" si="0"/>
        <v>0</v>
      </c>
      <c r="G22" s="95">
        <f t="shared" si="1"/>
        <v>0</v>
      </c>
      <c r="H22" s="125"/>
      <c r="I22" s="128"/>
      <c r="J22" s="74">
        <f t="shared" si="2"/>
        <v>0</v>
      </c>
      <c r="K22" s="129"/>
      <c r="L22" s="77">
        <f t="shared" si="5"/>
        <v>0</v>
      </c>
      <c r="M22" s="74">
        <f t="shared" si="3"/>
        <v>0</v>
      </c>
      <c r="N22" s="75">
        <f t="shared" si="4"/>
        <v>0</v>
      </c>
      <c r="O22" s="76">
        <f t="shared" si="6"/>
        <v>0</v>
      </c>
      <c r="P22" s="40"/>
      <c r="Q22" s="44"/>
      <c r="R22" s="40"/>
      <c r="S22" s="40"/>
      <c r="T22" s="40"/>
      <c r="U22" s="40"/>
      <c r="V22" s="40"/>
    </row>
    <row r="23" spans="1:22" ht="22.5" customHeight="1" thickBot="1" thickTop="1">
      <c r="A23" s="73">
        <v>8</v>
      </c>
      <c r="B23" s="123"/>
      <c r="C23" s="124"/>
      <c r="D23" s="125"/>
      <c r="E23" s="123"/>
      <c r="F23" s="95">
        <f t="shared" si="0"/>
        <v>0</v>
      </c>
      <c r="G23" s="95">
        <f t="shared" si="1"/>
        <v>0</v>
      </c>
      <c r="H23" s="125"/>
      <c r="I23" s="128"/>
      <c r="J23" s="74">
        <f t="shared" si="2"/>
        <v>0</v>
      </c>
      <c r="K23" s="129"/>
      <c r="L23" s="77">
        <f t="shared" si="5"/>
        <v>0</v>
      </c>
      <c r="M23" s="74">
        <f t="shared" si="3"/>
        <v>0</v>
      </c>
      <c r="N23" s="75">
        <f t="shared" si="4"/>
        <v>0</v>
      </c>
      <c r="O23" s="76">
        <f t="shared" si="6"/>
        <v>0</v>
      </c>
      <c r="P23" s="40"/>
      <c r="Q23" s="44"/>
      <c r="R23" s="40"/>
      <c r="S23" s="40"/>
      <c r="T23" s="40"/>
      <c r="U23" s="40"/>
      <c r="V23" s="40"/>
    </row>
    <row r="24" spans="1:22" ht="22.5" customHeight="1" thickBot="1" thickTop="1">
      <c r="A24" s="73">
        <v>9</v>
      </c>
      <c r="B24" s="123"/>
      <c r="C24" s="124"/>
      <c r="D24" s="125"/>
      <c r="E24" s="123"/>
      <c r="F24" s="95">
        <f t="shared" si="0"/>
        <v>0</v>
      </c>
      <c r="G24" s="95">
        <f t="shared" si="1"/>
        <v>0</v>
      </c>
      <c r="H24" s="125"/>
      <c r="I24" s="128"/>
      <c r="J24" s="74">
        <f t="shared" si="2"/>
        <v>0</v>
      </c>
      <c r="K24" s="129"/>
      <c r="L24" s="77">
        <f t="shared" si="5"/>
        <v>0</v>
      </c>
      <c r="M24" s="74">
        <f t="shared" si="3"/>
        <v>0</v>
      </c>
      <c r="N24" s="75">
        <f t="shared" si="4"/>
        <v>0</v>
      </c>
      <c r="O24" s="76">
        <f t="shared" si="6"/>
        <v>0</v>
      </c>
      <c r="P24" s="40"/>
      <c r="Q24" s="44"/>
      <c r="R24" s="40"/>
      <c r="S24" s="40"/>
      <c r="T24" s="40"/>
      <c r="U24" s="40"/>
      <c r="V24" s="40"/>
    </row>
    <row r="25" spans="1:22" ht="22.5" customHeight="1" thickBot="1" thickTop="1">
      <c r="A25" s="73">
        <v>10</v>
      </c>
      <c r="B25" s="123"/>
      <c r="C25" s="124"/>
      <c r="D25" s="125"/>
      <c r="E25" s="123"/>
      <c r="F25" s="95">
        <f t="shared" si="0"/>
        <v>0</v>
      </c>
      <c r="G25" s="95">
        <f t="shared" si="1"/>
        <v>0</v>
      </c>
      <c r="H25" s="125"/>
      <c r="I25" s="128"/>
      <c r="J25" s="74">
        <f t="shared" si="2"/>
        <v>0</v>
      </c>
      <c r="K25" s="129"/>
      <c r="L25" s="77">
        <f t="shared" si="5"/>
        <v>0</v>
      </c>
      <c r="M25" s="74">
        <f t="shared" si="3"/>
        <v>0</v>
      </c>
      <c r="N25" s="75">
        <f t="shared" si="4"/>
        <v>0</v>
      </c>
      <c r="O25" s="76">
        <f t="shared" si="6"/>
        <v>0</v>
      </c>
      <c r="P25" s="40"/>
      <c r="Q25" s="44"/>
      <c r="R25" s="40"/>
      <c r="S25" s="40"/>
      <c r="T25" s="40"/>
      <c r="U25" s="40"/>
      <c r="V25" s="40"/>
    </row>
    <row r="26" spans="1:22" ht="22.5" customHeight="1" thickBot="1" thickTop="1">
      <c r="A26" s="73">
        <v>11</v>
      </c>
      <c r="B26" s="123"/>
      <c r="C26" s="124"/>
      <c r="D26" s="125"/>
      <c r="E26" s="123"/>
      <c r="F26" s="95">
        <f t="shared" si="0"/>
        <v>0</v>
      </c>
      <c r="G26" s="95">
        <f t="shared" si="1"/>
        <v>0</v>
      </c>
      <c r="H26" s="125"/>
      <c r="I26" s="128"/>
      <c r="J26" s="74">
        <f t="shared" si="2"/>
        <v>0</v>
      </c>
      <c r="K26" s="129"/>
      <c r="L26" s="77">
        <f t="shared" si="5"/>
        <v>0</v>
      </c>
      <c r="M26" s="74">
        <f t="shared" si="3"/>
        <v>0</v>
      </c>
      <c r="N26" s="75">
        <f t="shared" si="4"/>
        <v>0</v>
      </c>
      <c r="O26" s="76">
        <f t="shared" si="6"/>
        <v>0</v>
      </c>
      <c r="P26" s="40"/>
      <c r="Q26" s="44"/>
      <c r="R26" s="40"/>
      <c r="S26" s="40"/>
      <c r="T26" s="40"/>
      <c r="U26" s="40"/>
      <c r="V26" s="40"/>
    </row>
    <row r="27" spans="1:22" ht="22.5" customHeight="1" thickBot="1" thickTop="1">
      <c r="A27" s="73">
        <v>12</v>
      </c>
      <c r="B27" s="123"/>
      <c r="C27" s="124"/>
      <c r="D27" s="125"/>
      <c r="E27" s="123"/>
      <c r="F27" s="95">
        <f t="shared" si="0"/>
        <v>0</v>
      </c>
      <c r="G27" s="95">
        <f t="shared" si="1"/>
        <v>0</v>
      </c>
      <c r="H27" s="125"/>
      <c r="I27" s="128"/>
      <c r="J27" s="74">
        <f t="shared" si="2"/>
        <v>0</v>
      </c>
      <c r="K27" s="129"/>
      <c r="L27" s="77">
        <f t="shared" si="5"/>
        <v>0</v>
      </c>
      <c r="M27" s="74">
        <f t="shared" si="3"/>
        <v>0</v>
      </c>
      <c r="N27" s="75">
        <f t="shared" si="4"/>
        <v>0</v>
      </c>
      <c r="O27" s="76">
        <f t="shared" si="6"/>
        <v>0</v>
      </c>
      <c r="P27" s="40"/>
      <c r="Q27" s="44"/>
      <c r="R27" s="40"/>
      <c r="S27" s="40"/>
      <c r="T27" s="40"/>
      <c r="U27" s="40"/>
      <c r="V27" s="40"/>
    </row>
    <row r="28" spans="1:22" ht="22.5" customHeight="1" thickBot="1" thickTop="1">
      <c r="A28" s="73">
        <v>13</v>
      </c>
      <c r="B28" s="123"/>
      <c r="C28" s="124"/>
      <c r="D28" s="125"/>
      <c r="E28" s="123"/>
      <c r="F28" s="95">
        <f t="shared" si="0"/>
        <v>0</v>
      </c>
      <c r="G28" s="95">
        <f t="shared" si="1"/>
        <v>0</v>
      </c>
      <c r="H28" s="125"/>
      <c r="I28" s="128"/>
      <c r="J28" s="74">
        <f t="shared" si="2"/>
        <v>0</v>
      </c>
      <c r="K28" s="129"/>
      <c r="L28" s="77">
        <f t="shared" si="5"/>
        <v>0</v>
      </c>
      <c r="M28" s="74">
        <f t="shared" si="3"/>
        <v>0</v>
      </c>
      <c r="N28" s="75">
        <f t="shared" si="4"/>
        <v>0</v>
      </c>
      <c r="O28" s="76">
        <f t="shared" si="6"/>
        <v>0</v>
      </c>
      <c r="P28" s="40"/>
      <c r="Q28" s="44"/>
      <c r="R28" s="40"/>
      <c r="S28" s="40"/>
      <c r="T28" s="40"/>
      <c r="U28" s="40"/>
      <c r="V28" s="40"/>
    </row>
    <row r="29" spans="1:22" ht="22.5" customHeight="1" thickBot="1" thickTop="1">
      <c r="A29" s="73">
        <v>14</v>
      </c>
      <c r="B29" s="123"/>
      <c r="C29" s="124"/>
      <c r="D29" s="125"/>
      <c r="E29" s="123"/>
      <c r="F29" s="95">
        <f t="shared" si="0"/>
        <v>0</v>
      </c>
      <c r="G29" s="95">
        <f t="shared" si="1"/>
        <v>0</v>
      </c>
      <c r="H29" s="125"/>
      <c r="I29" s="128"/>
      <c r="J29" s="74">
        <f t="shared" si="2"/>
        <v>0</v>
      </c>
      <c r="K29" s="129"/>
      <c r="L29" s="77">
        <f t="shared" si="5"/>
        <v>0</v>
      </c>
      <c r="M29" s="74">
        <f t="shared" si="3"/>
        <v>0</v>
      </c>
      <c r="N29" s="75">
        <f t="shared" si="4"/>
        <v>0</v>
      </c>
      <c r="O29" s="76">
        <f t="shared" si="6"/>
        <v>0</v>
      </c>
      <c r="P29" s="40"/>
      <c r="Q29" s="44"/>
      <c r="R29" s="40"/>
      <c r="S29" s="40"/>
      <c r="T29" s="40"/>
      <c r="U29" s="40"/>
      <c r="V29" s="40"/>
    </row>
    <row r="30" spans="1:22" ht="22.5" customHeight="1" thickBot="1" thickTop="1">
      <c r="A30" s="73">
        <v>15</v>
      </c>
      <c r="B30" s="123"/>
      <c r="C30" s="124"/>
      <c r="D30" s="125"/>
      <c r="E30" s="123"/>
      <c r="F30" s="95">
        <f t="shared" si="0"/>
        <v>0</v>
      </c>
      <c r="G30" s="95">
        <f t="shared" si="1"/>
        <v>0</v>
      </c>
      <c r="H30" s="125"/>
      <c r="I30" s="128"/>
      <c r="J30" s="74">
        <f t="shared" si="2"/>
        <v>0</v>
      </c>
      <c r="K30" s="129"/>
      <c r="L30" s="77">
        <f t="shared" si="5"/>
        <v>0</v>
      </c>
      <c r="M30" s="74">
        <f t="shared" si="3"/>
        <v>0</v>
      </c>
      <c r="N30" s="75">
        <f t="shared" si="4"/>
        <v>0</v>
      </c>
      <c r="O30" s="76">
        <f t="shared" si="6"/>
        <v>0</v>
      </c>
      <c r="P30" s="40"/>
      <c r="Q30" s="44"/>
      <c r="R30" s="40"/>
      <c r="S30" s="40"/>
      <c r="T30" s="40"/>
      <c r="U30" s="40"/>
      <c r="V30" s="40"/>
    </row>
    <row r="31" spans="1:22" ht="22.5" customHeight="1" thickBot="1" thickTop="1">
      <c r="A31" s="73">
        <v>16</v>
      </c>
      <c r="B31" s="123"/>
      <c r="C31" s="124"/>
      <c r="D31" s="125"/>
      <c r="E31" s="130"/>
      <c r="F31" s="95">
        <f t="shared" si="0"/>
        <v>0</v>
      </c>
      <c r="G31" s="95">
        <f t="shared" si="1"/>
        <v>0</v>
      </c>
      <c r="H31" s="125"/>
      <c r="I31" s="128"/>
      <c r="J31" s="74">
        <f t="shared" si="2"/>
        <v>0</v>
      </c>
      <c r="K31" s="129"/>
      <c r="L31" s="77">
        <f t="shared" si="5"/>
        <v>0</v>
      </c>
      <c r="M31" s="74">
        <f t="shared" si="3"/>
        <v>0</v>
      </c>
      <c r="N31" s="75">
        <f t="shared" si="4"/>
        <v>0</v>
      </c>
      <c r="O31" s="76">
        <f t="shared" si="6"/>
        <v>0</v>
      </c>
      <c r="P31" s="40"/>
      <c r="Q31" s="44"/>
      <c r="R31" s="40"/>
      <c r="S31" s="40"/>
      <c r="T31" s="40"/>
      <c r="U31" s="40"/>
      <c r="V31" s="40"/>
    </row>
    <row r="32" spans="1:22" ht="22.5" customHeight="1" thickBot="1" thickTop="1">
      <c r="A32" s="73">
        <v>17</v>
      </c>
      <c r="B32" s="123"/>
      <c r="C32" s="124"/>
      <c r="D32" s="125"/>
      <c r="E32" s="130"/>
      <c r="F32" s="95">
        <f t="shared" si="0"/>
        <v>0</v>
      </c>
      <c r="G32" s="95">
        <f t="shared" si="1"/>
        <v>0</v>
      </c>
      <c r="H32" s="125"/>
      <c r="I32" s="128"/>
      <c r="J32" s="74">
        <f t="shared" si="2"/>
        <v>0</v>
      </c>
      <c r="K32" s="129"/>
      <c r="L32" s="77">
        <f t="shared" si="5"/>
        <v>0</v>
      </c>
      <c r="M32" s="74">
        <f t="shared" si="3"/>
        <v>0</v>
      </c>
      <c r="N32" s="75">
        <f t="shared" si="4"/>
        <v>0</v>
      </c>
      <c r="O32" s="76">
        <f t="shared" si="6"/>
        <v>0</v>
      </c>
      <c r="P32" s="40"/>
      <c r="Q32" s="44"/>
      <c r="R32" s="40"/>
      <c r="S32" s="40"/>
      <c r="T32" s="40"/>
      <c r="U32" s="40"/>
      <c r="V32" s="40"/>
    </row>
    <row r="33" spans="1:22" ht="22.5" customHeight="1" thickBot="1" thickTop="1">
      <c r="A33" s="73">
        <v>18</v>
      </c>
      <c r="B33" s="123"/>
      <c r="C33" s="124"/>
      <c r="D33" s="125"/>
      <c r="E33" s="130"/>
      <c r="F33" s="95">
        <f t="shared" si="0"/>
        <v>0</v>
      </c>
      <c r="G33" s="95">
        <f t="shared" si="1"/>
        <v>0</v>
      </c>
      <c r="H33" s="125"/>
      <c r="I33" s="128"/>
      <c r="J33" s="74">
        <f t="shared" si="2"/>
        <v>0</v>
      </c>
      <c r="K33" s="129"/>
      <c r="L33" s="77">
        <f t="shared" si="5"/>
        <v>0</v>
      </c>
      <c r="M33" s="74">
        <f t="shared" si="3"/>
        <v>0</v>
      </c>
      <c r="N33" s="75">
        <f t="shared" si="4"/>
        <v>0</v>
      </c>
      <c r="O33" s="76">
        <f t="shared" si="6"/>
        <v>0</v>
      </c>
      <c r="P33" s="40"/>
      <c r="Q33" s="44"/>
      <c r="R33" s="40"/>
      <c r="S33" s="40"/>
      <c r="T33" s="40"/>
      <c r="U33" s="40"/>
      <c r="V33" s="40"/>
    </row>
    <row r="34" spans="1:22" ht="22.5" customHeight="1" thickBot="1" thickTop="1">
      <c r="A34" s="73">
        <v>19</v>
      </c>
      <c r="B34" s="123"/>
      <c r="C34" s="124"/>
      <c r="D34" s="125"/>
      <c r="E34" s="130"/>
      <c r="F34" s="95">
        <f t="shared" si="0"/>
        <v>0</v>
      </c>
      <c r="G34" s="95">
        <f t="shared" si="1"/>
        <v>0</v>
      </c>
      <c r="H34" s="125"/>
      <c r="I34" s="128"/>
      <c r="J34" s="74">
        <f t="shared" si="2"/>
        <v>0</v>
      </c>
      <c r="K34" s="129"/>
      <c r="L34" s="77">
        <f t="shared" si="5"/>
        <v>0</v>
      </c>
      <c r="M34" s="74">
        <f t="shared" si="3"/>
        <v>0</v>
      </c>
      <c r="N34" s="75">
        <f t="shared" si="4"/>
        <v>0</v>
      </c>
      <c r="O34" s="76">
        <f t="shared" si="6"/>
        <v>0</v>
      </c>
      <c r="P34" s="40"/>
      <c r="Q34" s="44"/>
      <c r="R34" s="40"/>
      <c r="S34" s="40"/>
      <c r="T34" s="40"/>
      <c r="U34" s="40"/>
      <c r="V34" s="40"/>
    </row>
    <row r="35" spans="1:22" ht="22.5" customHeight="1" thickBot="1" thickTop="1">
      <c r="A35" s="73">
        <v>20</v>
      </c>
      <c r="B35" s="123"/>
      <c r="C35" s="124"/>
      <c r="D35" s="125"/>
      <c r="E35" s="123"/>
      <c r="F35" s="95">
        <f t="shared" si="0"/>
        <v>0</v>
      </c>
      <c r="G35" s="95">
        <f t="shared" si="1"/>
        <v>0</v>
      </c>
      <c r="H35" s="125"/>
      <c r="I35" s="128"/>
      <c r="J35" s="74">
        <f t="shared" si="2"/>
        <v>0</v>
      </c>
      <c r="K35" s="129"/>
      <c r="L35" s="77">
        <f t="shared" si="5"/>
        <v>0</v>
      </c>
      <c r="M35" s="74">
        <f t="shared" si="3"/>
        <v>0</v>
      </c>
      <c r="N35" s="75">
        <f t="shared" si="4"/>
        <v>0</v>
      </c>
      <c r="O35" s="76">
        <f t="shared" si="6"/>
        <v>0</v>
      </c>
      <c r="P35" s="40"/>
      <c r="Q35" s="44"/>
      <c r="R35" s="40"/>
      <c r="S35" s="40"/>
      <c r="T35" s="40"/>
      <c r="U35" s="40"/>
      <c r="V35" s="40"/>
    </row>
    <row r="36" spans="1:22" ht="22.5" customHeight="1" thickBot="1" thickTop="1">
      <c r="A36" s="73">
        <v>21</v>
      </c>
      <c r="B36" s="123"/>
      <c r="C36" s="124"/>
      <c r="D36" s="125"/>
      <c r="E36" s="123"/>
      <c r="F36" s="95">
        <f t="shared" si="0"/>
        <v>0</v>
      </c>
      <c r="G36" s="95">
        <f t="shared" si="1"/>
        <v>0</v>
      </c>
      <c r="H36" s="125"/>
      <c r="I36" s="128"/>
      <c r="J36" s="74">
        <f t="shared" si="2"/>
        <v>0</v>
      </c>
      <c r="K36" s="129"/>
      <c r="L36" s="77">
        <f t="shared" si="5"/>
        <v>0</v>
      </c>
      <c r="M36" s="74">
        <f t="shared" si="3"/>
        <v>0</v>
      </c>
      <c r="N36" s="75">
        <f t="shared" si="4"/>
        <v>0</v>
      </c>
      <c r="O36" s="76">
        <f t="shared" si="6"/>
        <v>0</v>
      </c>
      <c r="P36" s="40"/>
      <c r="Q36" s="44"/>
      <c r="R36" s="40"/>
      <c r="S36" s="40"/>
      <c r="T36" s="40"/>
      <c r="U36" s="40"/>
      <c r="V36" s="40"/>
    </row>
    <row r="37" spans="1:22" ht="22.5" customHeight="1" thickBot="1" thickTop="1">
      <c r="A37" s="73">
        <v>22</v>
      </c>
      <c r="B37" s="123"/>
      <c r="C37" s="124"/>
      <c r="D37" s="125"/>
      <c r="E37" s="123"/>
      <c r="F37" s="95">
        <f t="shared" si="0"/>
        <v>0</v>
      </c>
      <c r="G37" s="95">
        <f t="shared" si="1"/>
        <v>0</v>
      </c>
      <c r="H37" s="125"/>
      <c r="I37" s="128"/>
      <c r="J37" s="74">
        <f t="shared" si="2"/>
        <v>0</v>
      </c>
      <c r="K37" s="129"/>
      <c r="L37" s="77">
        <f t="shared" si="5"/>
        <v>0</v>
      </c>
      <c r="M37" s="74">
        <f t="shared" si="3"/>
        <v>0</v>
      </c>
      <c r="N37" s="75">
        <f t="shared" si="4"/>
        <v>0</v>
      </c>
      <c r="O37" s="76">
        <f t="shared" si="6"/>
        <v>0</v>
      </c>
      <c r="P37" s="40"/>
      <c r="Q37" s="44"/>
      <c r="R37" s="40"/>
      <c r="S37" s="40"/>
      <c r="T37" s="40"/>
      <c r="U37" s="40"/>
      <c r="V37" s="40"/>
    </row>
    <row r="38" spans="1:22" ht="22.5" customHeight="1" thickBot="1" thickTop="1">
      <c r="A38" s="73">
        <v>23</v>
      </c>
      <c r="B38" s="123"/>
      <c r="C38" s="124"/>
      <c r="D38" s="125"/>
      <c r="E38" s="123"/>
      <c r="F38" s="95">
        <f t="shared" si="0"/>
        <v>0</v>
      </c>
      <c r="G38" s="95">
        <f t="shared" si="1"/>
        <v>0</v>
      </c>
      <c r="H38" s="125"/>
      <c r="I38" s="128"/>
      <c r="J38" s="74">
        <f t="shared" si="2"/>
        <v>0</v>
      </c>
      <c r="K38" s="129"/>
      <c r="L38" s="77">
        <f t="shared" si="5"/>
        <v>0</v>
      </c>
      <c r="M38" s="74">
        <f t="shared" si="3"/>
        <v>0</v>
      </c>
      <c r="N38" s="75">
        <f t="shared" si="4"/>
        <v>0</v>
      </c>
      <c r="O38" s="76">
        <f t="shared" si="6"/>
        <v>0</v>
      </c>
      <c r="P38" s="40"/>
      <c r="Q38" s="44"/>
      <c r="R38" s="40"/>
      <c r="S38" s="40"/>
      <c r="T38" s="40"/>
      <c r="U38" s="40"/>
      <c r="V38" s="40"/>
    </row>
    <row r="39" spans="1:22" ht="22.5" customHeight="1" thickBot="1" thickTop="1">
      <c r="A39" s="73">
        <v>24</v>
      </c>
      <c r="B39" s="123"/>
      <c r="C39" s="124"/>
      <c r="D39" s="125"/>
      <c r="E39" s="123"/>
      <c r="F39" s="95">
        <f t="shared" si="0"/>
        <v>0</v>
      </c>
      <c r="G39" s="95">
        <f t="shared" si="1"/>
        <v>0</v>
      </c>
      <c r="H39" s="125"/>
      <c r="I39" s="128"/>
      <c r="J39" s="74">
        <f t="shared" si="2"/>
        <v>0</v>
      </c>
      <c r="K39" s="129"/>
      <c r="L39" s="77">
        <f t="shared" si="5"/>
        <v>0</v>
      </c>
      <c r="M39" s="74">
        <f t="shared" si="3"/>
        <v>0</v>
      </c>
      <c r="N39" s="75">
        <f t="shared" si="4"/>
        <v>0</v>
      </c>
      <c r="O39" s="76">
        <f t="shared" si="6"/>
        <v>0</v>
      </c>
      <c r="P39" s="40"/>
      <c r="Q39" s="44"/>
      <c r="R39" s="40"/>
      <c r="S39" s="40"/>
      <c r="T39" s="40"/>
      <c r="U39" s="40"/>
      <c r="V39" s="40"/>
    </row>
    <row r="40" spans="1:22" ht="22.5" customHeight="1" thickBot="1" thickTop="1">
      <c r="A40" s="73">
        <v>25</v>
      </c>
      <c r="B40" s="123"/>
      <c r="C40" s="124"/>
      <c r="D40" s="125"/>
      <c r="E40" s="123"/>
      <c r="F40" s="95">
        <f t="shared" si="0"/>
        <v>0</v>
      </c>
      <c r="G40" s="95">
        <f t="shared" si="1"/>
        <v>0</v>
      </c>
      <c r="H40" s="125"/>
      <c r="I40" s="128"/>
      <c r="J40" s="74">
        <f t="shared" si="2"/>
        <v>0</v>
      </c>
      <c r="K40" s="129"/>
      <c r="L40" s="77">
        <f t="shared" si="5"/>
        <v>0</v>
      </c>
      <c r="M40" s="74">
        <f t="shared" si="3"/>
        <v>0</v>
      </c>
      <c r="N40" s="75">
        <f t="shared" si="4"/>
        <v>0</v>
      </c>
      <c r="O40" s="76">
        <f t="shared" si="6"/>
        <v>0</v>
      </c>
      <c r="P40" s="40"/>
      <c r="Q40" s="44"/>
      <c r="R40" s="40"/>
      <c r="S40" s="40"/>
      <c r="T40" s="40"/>
      <c r="U40" s="40"/>
      <c r="V40" s="40"/>
    </row>
    <row r="41" spans="1:22" ht="22.5" customHeight="1" thickBot="1" thickTop="1">
      <c r="A41" s="73">
        <v>26</v>
      </c>
      <c r="B41" s="123"/>
      <c r="C41" s="124"/>
      <c r="D41" s="125"/>
      <c r="E41" s="123"/>
      <c r="F41" s="95">
        <f t="shared" si="0"/>
        <v>0</v>
      </c>
      <c r="G41" s="95">
        <f t="shared" si="1"/>
        <v>0</v>
      </c>
      <c r="H41" s="125"/>
      <c r="I41" s="128"/>
      <c r="J41" s="74">
        <f t="shared" si="2"/>
        <v>0</v>
      </c>
      <c r="K41" s="129"/>
      <c r="L41" s="77">
        <f aca="true" t="shared" si="7" ref="L41:L91">I41*J41+I41*K41</f>
        <v>0</v>
      </c>
      <c r="M41" s="74">
        <f t="shared" si="3"/>
        <v>0</v>
      </c>
      <c r="N41" s="75">
        <f aca="true" t="shared" si="8" ref="N41:N91">I41*M41</f>
        <v>0</v>
      </c>
      <c r="O41" s="76">
        <f aca="true" t="shared" si="9" ref="O41:O91">L41+N41+F41+G41</f>
        <v>0</v>
      </c>
      <c r="P41" s="40"/>
      <c r="Q41" s="44"/>
      <c r="R41" s="40"/>
      <c r="S41" s="40"/>
      <c r="T41" s="40"/>
      <c r="U41" s="40"/>
      <c r="V41" s="40"/>
    </row>
    <row r="42" spans="1:22" ht="22.5" customHeight="1" thickBot="1" thickTop="1">
      <c r="A42" s="73">
        <v>27</v>
      </c>
      <c r="B42" s="123"/>
      <c r="C42" s="124"/>
      <c r="D42" s="125"/>
      <c r="E42" s="123"/>
      <c r="F42" s="95">
        <f t="shared" si="0"/>
        <v>0</v>
      </c>
      <c r="G42" s="95">
        <f t="shared" si="1"/>
        <v>0</v>
      </c>
      <c r="H42" s="125"/>
      <c r="I42" s="128"/>
      <c r="J42" s="74">
        <f t="shared" si="2"/>
        <v>0</v>
      </c>
      <c r="K42" s="129"/>
      <c r="L42" s="77">
        <f t="shared" si="7"/>
        <v>0</v>
      </c>
      <c r="M42" s="74">
        <f t="shared" si="3"/>
        <v>0</v>
      </c>
      <c r="N42" s="75">
        <f t="shared" si="8"/>
        <v>0</v>
      </c>
      <c r="O42" s="76">
        <f t="shared" si="9"/>
        <v>0</v>
      </c>
      <c r="P42" s="40"/>
      <c r="Q42" s="44"/>
      <c r="R42" s="40"/>
      <c r="S42" s="40"/>
      <c r="T42" s="40"/>
      <c r="U42" s="40"/>
      <c r="V42" s="40"/>
    </row>
    <row r="43" spans="1:22" ht="22.5" customHeight="1" thickBot="1" thickTop="1">
      <c r="A43" s="73">
        <v>28</v>
      </c>
      <c r="B43" s="123"/>
      <c r="C43" s="124"/>
      <c r="D43" s="125"/>
      <c r="E43" s="123"/>
      <c r="F43" s="95">
        <f t="shared" si="0"/>
        <v>0</v>
      </c>
      <c r="G43" s="95">
        <f t="shared" si="1"/>
        <v>0</v>
      </c>
      <c r="H43" s="125"/>
      <c r="I43" s="128"/>
      <c r="J43" s="74">
        <f t="shared" si="2"/>
        <v>0</v>
      </c>
      <c r="K43" s="129"/>
      <c r="L43" s="77">
        <f t="shared" si="7"/>
        <v>0</v>
      </c>
      <c r="M43" s="74">
        <f t="shared" si="3"/>
        <v>0</v>
      </c>
      <c r="N43" s="75">
        <f t="shared" si="8"/>
        <v>0</v>
      </c>
      <c r="O43" s="76">
        <f t="shared" si="9"/>
        <v>0</v>
      </c>
      <c r="P43" s="40"/>
      <c r="Q43" s="44"/>
      <c r="R43" s="40"/>
      <c r="S43" s="40"/>
      <c r="T43" s="40"/>
      <c r="U43" s="40"/>
      <c r="V43" s="40"/>
    </row>
    <row r="44" spans="1:22" ht="22.5" customHeight="1" thickBot="1" thickTop="1">
      <c r="A44" s="73">
        <v>29</v>
      </c>
      <c r="B44" s="123"/>
      <c r="C44" s="124"/>
      <c r="D44" s="125"/>
      <c r="E44" s="123"/>
      <c r="F44" s="95">
        <f t="shared" si="0"/>
        <v>0</v>
      </c>
      <c r="G44" s="95">
        <f t="shared" si="1"/>
        <v>0</v>
      </c>
      <c r="H44" s="125"/>
      <c r="I44" s="128"/>
      <c r="J44" s="74">
        <f t="shared" si="2"/>
        <v>0</v>
      </c>
      <c r="K44" s="129"/>
      <c r="L44" s="77">
        <f t="shared" si="7"/>
        <v>0</v>
      </c>
      <c r="M44" s="74">
        <f t="shared" si="3"/>
        <v>0</v>
      </c>
      <c r="N44" s="75">
        <f t="shared" si="8"/>
        <v>0</v>
      </c>
      <c r="O44" s="76">
        <f t="shared" si="9"/>
        <v>0</v>
      </c>
      <c r="P44" s="40"/>
      <c r="Q44" s="44"/>
      <c r="R44" s="40"/>
      <c r="S44" s="40"/>
      <c r="T44" s="40"/>
      <c r="U44" s="40"/>
      <c r="V44" s="40"/>
    </row>
    <row r="45" spans="1:22" ht="18" thickBot="1" thickTop="1">
      <c r="A45" s="73">
        <v>30</v>
      </c>
      <c r="B45" s="123"/>
      <c r="C45" s="124"/>
      <c r="D45" s="125"/>
      <c r="E45" s="123"/>
      <c r="F45" s="95">
        <f t="shared" si="0"/>
        <v>0</v>
      </c>
      <c r="G45" s="95">
        <f t="shared" si="1"/>
        <v>0</v>
      </c>
      <c r="H45" s="125"/>
      <c r="I45" s="128"/>
      <c r="J45" s="74">
        <f t="shared" si="2"/>
        <v>0</v>
      </c>
      <c r="K45" s="129"/>
      <c r="L45" s="77">
        <f t="shared" si="7"/>
        <v>0</v>
      </c>
      <c r="M45" s="74">
        <f t="shared" si="3"/>
        <v>0</v>
      </c>
      <c r="N45" s="75">
        <f t="shared" si="8"/>
        <v>0</v>
      </c>
      <c r="O45" s="76">
        <f t="shared" si="9"/>
        <v>0</v>
      </c>
      <c r="P45" s="40"/>
      <c r="Q45" s="44"/>
      <c r="R45" s="40"/>
      <c r="S45" s="40"/>
      <c r="T45" s="40"/>
      <c r="U45" s="40"/>
      <c r="V45" s="40"/>
    </row>
    <row r="46" spans="1:22" ht="18" thickBot="1" thickTop="1">
      <c r="A46" s="73">
        <v>31</v>
      </c>
      <c r="B46" s="123"/>
      <c r="C46" s="124"/>
      <c r="D46" s="125"/>
      <c r="E46" s="123"/>
      <c r="F46" s="95">
        <f t="shared" si="0"/>
        <v>0</v>
      </c>
      <c r="G46" s="95">
        <f t="shared" si="1"/>
        <v>0</v>
      </c>
      <c r="H46" s="125"/>
      <c r="I46" s="128"/>
      <c r="J46" s="74">
        <f t="shared" si="2"/>
        <v>0</v>
      </c>
      <c r="K46" s="129"/>
      <c r="L46" s="77">
        <f t="shared" si="7"/>
        <v>0</v>
      </c>
      <c r="M46" s="74">
        <f t="shared" si="3"/>
        <v>0</v>
      </c>
      <c r="N46" s="75">
        <f t="shared" si="8"/>
        <v>0</v>
      </c>
      <c r="O46" s="76">
        <f t="shared" si="9"/>
        <v>0</v>
      </c>
      <c r="P46" s="40"/>
      <c r="Q46" s="44"/>
      <c r="R46" s="40"/>
      <c r="S46" s="40"/>
      <c r="T46" s="40"/>
      <c r="U46" s="40"/>
      <c r="V46" s="40"/>
    </row>
    <row r="47" spans="1:22" ht="18" thickBot="1" thickTop="1">
      <c r="A47" s="73">
        <v>32</v>
      </c>
      <c r="B47" s="123"/>
      <c r="C47" s="124"/>
      <c r="D47" s="125"/>
      <c r="E47" s="123"/>
      <c r="F47" s="95">
        <f t="shared" si="0"/>
        <v>0</v>
      </c>
      <c r="G47" s="95">
        <f t="shared" si="1"/>
        <v>0</v>
      </c>
      <c r="H47" s="125"/>
      <c r="I47" s="128"/>
      <c r="J47" s="74">
        <f t="shared" si="2"/>
        <v>0</v>
      </c>
      <c r="K47" s="129"/>
      <c r="L47" s="77">
        <f t="shared" si="7"/>
        <v>0</v>
      </c>
      <c r="M47" s="74">
        <f t="shared" si="3"/>
        <v>0</v>
      </c>
      <c r="N47" s="75">
        <f t="shared" si="8"/>
        <v>0</v>
      </c>
      <c r="O47" s="76">
        <f t="shared" si="9"/>
        <v>0</v>
      </c>
      <c r="P47" s="40"/>
      <c r="Q47" s="44"/>
      <c r="R47" s="40"/>
      <c r="S47" s="40"/>
      <c r="T47" s="40"/>
      <c r="U47" s="40"/>
      <c r="V47" s="40"/>
    </row>
    <row r="48" spans="1:22" ht="18" thickBot="1" thickTop="1">
      <c r="A48" s="73">
        <v>33</v>
      </c>
      <c r="B48" s="123"/>
      <c r="C48" s="124"/>
      <c r="D48" s="125"/>
      <c r="E48" s="123"/>
      <c r="F48" s="95">
        <f aca="true" t="shared" si="10" ref="F48:F79">IF(D48="",0,(VLOOKUP(D48,$Q$1:$S$50,4,FALSE))*E48)</f>
        <v>0</v>
      </c>
      <c r="G48" s="95">
        <f aca="true" t="shared" si="11" ref="G48:G79">IF(D48="",0,(VLOOKUP(D48,$Q$1:$S$50,3,FALSE))*E48)</f>
        <v>0</v>
      </c>
      <c r="H48" s="125"/>
      <c r="I48" s="128"/>
      <c r="J48" s="74">
        <f aca="true" t="shared" si="12" ref="J48:J79">IF(H48="",0,VLOOKUP(H48,$Q$1:$S$50,4,FALSE))</f>
        <v>0</v>
      </c>
      <c r="K48" s="129"/>
      <c r="L48" s="77">
        <f t="shared" si="7"/>
        <v>0</v>
      </c>
      <c r="M48" s="74">
        <f aca="true" t="shared" si="13" ref="M48:M79">IF(H48="",0,VLOOKUP(H48,$Q$1:$S$50,3,FALSE))</f>
        <v>0</v>
      </c>
      <c r="N48" s="75">
        <f t="shared" si="8"/>
        <v>0</v>
      </c>
      <c r="O48" s="76">
        <f t="shared" si="9"/>
        <v>0</v>
      </c>
      <c r="P48" s="40"/>
      <c r="Q48" s="44"/>
      <c r="R48" s="40"/>
      <c r="S48" s="40"/>
      <c r="T48" s="40"/>
      <c r="U48" s="40"/>
      <c r="V48" s="40"/>
    </row>
    <row r="49" spans="1:22" ht="18" thickBot="1" thickTop="1">
      <c r="A49" s="73">
        <v>34</v>
      </c>
      <c r="B49" s="123"/>
      <c r="C49" s="124"/>
      <c r="D49" s="125"/>
      <c r="E49" s="123"/>
      <c r="F49" s="95">
        <f t="shared" si="10"/>
        <v>0</v>
      </c>
      <c r="G49" s="95">
        <f t="shared" si="11"/>
        <v>0</v>
      </c>
      <c r="H49" s="125"/>
      <c r="I49" s="128"/>
      <c r="J49" s="74">
        <f t="shared" si="12"/>
        <v>0</v>
      </c>
      <c r="K49" s="129"/>
      <c r="L49" s="77">
        <f t="shared" si="7"/>
        <v>0</v>
      </c>
      <c r="M49" s="74">
        <f t="shared" si="13"/>
        <v>0</v>
      </c>
      <c r="N49" s="75">
        <f t="shared" si="8"/>
        <v>0</v>
      </c>
      <c r="O49" s="76">
        <f t="shared" si="9"/>
        <v>0</v>
      </c>
      <c r="P49" s="40"/>
      <c r="Q49" s="44"/>
      <c r="R49" s="40"/>
      <c r="S49" s="40"/>
      <c r="T49" s="40"/>
      <c r="U49" s="40"/>
      <c r="V49" s="40"/>
    </row>
    <row r="50" spans="1:22" ht="18" thickBot="1" thickTop="1">
      <c r="A50" s="73">
        <v>35</v>
      </c>
      <c r="B50" s="123"/>
      <c r="C50" s="124"/>
      <c r="D50" s="125"/>
      <c r="E50" s="123"/>
      <c r="F50" s="95">
        <f t="shared" si="10"/>
        <v>0</v>
      </c>
      <c r="G50" s="95">
        <f t="shared" si="11"/>
        <v>0</v>
      </c>
      <c r="H50" s="125"/>
      <c r="I50" s="128"/>
      <c r="J50" s="74">
        <f t="shared" si="12"/>
        <v>0</v>
      </c>
      <c r="K50" s="129"/>
      <c r="L50" s="77">
        <f t="shared" si="7"/>
        <v>0</v>
      </c>
      <c r="M50" s="74">
        <f t="shared" si="13"/>
        <v>0</v>
      </c>
      <c r="N50" s="75">
        <f t="shared" si="8"/>
        <v>0</v>
      </c>
      <c r="O50" s="76">
        <f t="shared" si="9"/>
        <v>0</v>
      </c>
      <c r="P50" s="40"/>
      <c r="Q50" s="44"/>
      <c r="R50" s="40"/>
      <c r="S50" s="40"/>
      <c r="T50" s="40"/>
      <c r="U50" s="40"/>
      <c r="V50" s="40"/>
    </row>
    <row r="51" spans="1:22" ht="15" thickBot="1" thickTop="1">
      <c r="A51" s="73">
        <v>36</v>
      </c>
      <c r="B51" s="123"/>
      <c r="C51" s="124"/>
      <c r="D51" s="125"/>
      <c r="E51" s="123"/>
      <c r="F51" s="95">
        <f t="shared" si="10"/>
        <v>0</v>
      </c>
      <c r="G51" s="95">
        <f t="shared" si="11"/>
        <v>0</v>
      </c>
      <c r="H51" s="125"/>
      <c r="I51" s="128"/>
      <c r="J51" s="74">
        <f t="shared" si="12"/>
        <v>0</v>
      </c>
      <c r="K51" s="129"/>
      <c r="L51" s="77">
        <f t="shared" si="7"/>
        <v>0</v>
      </c>
      <c r="M51" s="74">
        <f t="shared" si="13"/>
        <v>0</v>
      </c>
      <c r="N51" s="75">
        <f t="shared" si="8"/>
        <v>0</v>
      </c>
      <c r="O51" s="76">
        <f t="shared" si="9"/>
        <v>0</v>
      </c>
      <c r="P51" s="40"/>
      <c r="Q51" s="40"/>
      <c r="R51" s="40"/>
      <c r="S51" s="40"/>
      <c r="T51" s="40"/>
      <c r="U51" s="40"/>
      <c r="V51" s="40"/>
    </row>
    <row r="52" spans="1:22" ht="15" thickBot="1" thickTop="1">
      <c r="A52" s="73">
        <v>37</v>
      </c>
      <c r="B52" s="123"/>
      <c r="C52" s="124"/>
      <c r="D52" s="125"/>
      <c r="E52" s="123"/>
      <c r="F52" s="95">
        <f t="shared" si="10"/>
        <v>0</v>
      </c>
      <c r="G52" s="95">
        <f t="shared" si="11"/>
        <v>0</v>
      </c>
      <c r="H52" s="125"/>
      <c r="I52" s="128"/>
      <c r="J52" s="74">
        <f t="shared" si="12"/>
        <v>0</v>
      </c>
      <c r="K52" s="129"/>
      <c r="L52" s="77">
        <f t="shared" si="7"/>
        <v>0</v>
      </c>
      <c r="M52" s="74">
        <f t="shared" si="13"/>
        <v>0</v>
      </c>
      <c r="N52" s="75">
        <f t="shared" si="8"/>
        <v>0</v>
      </c>
      <c r="O52" s="76">
        <f t="shared" si="9"/>
        <v>0</v>
      </c>
      <c r="P52" s="40"/>
      <c r="Q52" s="40"/>
      <c r="R52" s="40"/>
      <c r="S52" s="40"/>
      <c r="T52" s="40"/>
      <c r="U52" s="40"/>
      <c r="V52" s="40"/>
    </row>
    <row r="53" spans="1:22" ht="15" thickBot="1" thickTop="1">
      <c r="A53" s="73">
        <v>38</v>
      </c>
      <c r="B53" s="123"/>
      <c r="C53" s="124"/>
      <c r="D53" s="125"/>
      <c r="E53" s="123"/>
      <c r="F53" s="95">
        <f t="shared" si="10"/>
        <v>0</v>
      </c>
      <c r="G53" s="95">
        <f t="shared" si="11"/>
        <v>0</v>
      </c>
      <c r="H53" s="125"/>
      <c r="I53" s="128"/>
      <c r="J53" s="74">
        <f t="shared" si="12"/>
        <v>0</v>
      </c>
      <c r="K53" s="129"/>
      <c r="L53" s="77">
        <f t="shared" si="7"/>
        <v>0</v>
      </c>
      <c r="M53" s="74">
        <f t="shared" si="13"/>
        <v>0</v>
      </c>
      <c r="N53" s="75">
        <f t="shared" si="8"/>
        <v>0</v>
      </c>
      <c r="O53" s="76">
        <f t="shared" si="9"/>
        <v>0</v>
      </c>
      <c r="P53" s="40"/>
      <c r="Q53" s="40"/>
      <c r="R53" s="40"/>
      <c r="S53" s="40"/>
      <c r="T53" s="40"/>
      <c r="U53" s="40"/>
      <c r="V53" s="40"/>
    </row>
    <row r="54" spans="1:22" ht="15" thickBot="1" thickTop="1">
      <c r="A54" s="73">
        <v>39</v>
      </c>
      <c r="B54" s="123"/>
      <c r="C54" s="124"/>
      <c r="D54" s="125"/>
      <c r="E54" s="123"/>
      <c r="F54" s="95">
        <f t="shared" si="10"/>
        <v>0</v>
      </c>
      <c r="G54" s="95">
        <f t="shared" si="11"/>
        <v>0</v>
      </c>
      <c r="H54" s="125"/>
      <c r="I54" s="128"/>
      <c r="J54" s="74">
        <f t="shared" si="12"/>
        <v>0</v>
      </c>
      <c r="K54" s="129"/>
      <c r="L54" s="77">
        <f t="shared" si="7"/>
        <v>0</v>
      </c>
      <c r="M54" s="74">
        <f t="shared" si="13"/>
        <v>0</v>
      </c>
      <c r="N54" s="75">
        <f t="shared" si="8"/>
        <v>0</v>
      </c>
      <c r="O54" s="76">
        <f t="shared" si="9"/>
        <v>0</v>
      </c>
      <c r="P54" s="40"/>
      <c r="Q54" s="40"/>
      <c r="R54" s="40"/>
      <c r="S54" s="40"/>
      <c r="T54" s="40"/>
      <c r="U54" s="40"/>
      <c r="V54" s="40"/>
    </row>
    <row r="55" spans="1:22" ht="15" thickBot="1" thickTop="1">
      <c r="A55" s="73">
        <v>40</v>
      </c>
      <c r="B55" s="123"/>
      <c r="C55" s="124"/>
      <c r="D55" s="125"/>
      <c r="E55" s="123"/>
      <c r="F55" s="95">
        <f t="shared" si="10"/>
        <v>0</v>
      </c>
      <c r="G55" s="95">
        <f t="shared" si="11"/>
        <v>0</v>
      </c>
      <c r="H55" s="125"/>
      <c r="I55" s="128"/>
      <c r="J55" s="74">
        <f t="shared" si="12"/>
        <v>0</v>
      </c>
      <c r="K55" s="129"/>
      <c r="L55" s="77">
        <f t="shared" si="7"/>
        <v>0</v>
      </c>
      <c r="M55" s="74">
        <f t="shared" si="13"/>
        <v>0</v>
      </c>
      <c r="N55" s="75">
        <f t="shared" si="8"/>
        <v>0</v>
      </c>
      <c r="O55" s="76">
        <f t="shared" si="9"/>
        <v>0</v>
      </c>
      <c r="P55" s="40"/>
      <c r="Q55" s="40"/>
      <c r="R55" s="40"/>
      <c r="S55" s="40"/>
      <c r="T55" s="40"/>
      <c r="U55" s="40"/>
      <c r="V55" s="40"/>
    </row>
    <row r="56" spans="1:22" ht="15" thickBot="1" thickTop="1">
      <c r="A56" s="73">
        <v>41</v>
      </c>
      <c r="B56" s="123"/>
      <c r="C56" s="124"/>
      <c r="D56" s="125"/>
      <c r="E56" s="123"/>
      <c r="F56" s="95">
        <f t="shared" si="10"/>
        <v>0</v>
      </c>
      <c r="G56" s="95">
        <f t="shared" si="11"/>
        <v>0</v>
      </c>
      <c r="H56" s="125"/>
      <c r="I56" s="128"/>
      <c r="J56" s="74">
        <f t="shared" si="12"/>
        <v>0</v>
      </c>
      <c r="K56" s="129"/>
      <c r="L56" s="77">
        <f t="shared" si="7"/>
        <v>0</v>
      </c>
      <c r="M56" s="74">
        <f t="shared" si="13"/>
        <v>0</v>
      </c>
      <c r="N56" s="75">
        <f t="shared" si="8"/>
        <v>0</v>
      </c>
      <c r="O56" s="76">
        <f t="shared" si="9"/>
        <v>0</v>
      </c>
      <c r="P56" s="40"/>
      <c r="Q56" s="40"/>
      <c r="R56" s="40"/>
      <c r="S56" s="40"/>
      <c r="T56" s="40"/>
      <c r="U56" s="40"/>
      <c r="V56" s="40"/>
    </row>
    <row r="57" spans="1:22" ht="15" thickBot="1" thickTop="1">
      <c r="A57" s="73">
        <v>42</v>
      </c>
      <c r="B57" s="123"/>
      <c r="C57" s="124"/>
      <c r="D57" s="125"/>
      <c r="E57" s="123"/>
      <c r="F57" s="95">
        <f t="shared" si="10"/>
        <v>0</v>
      </c>
      <c r="G57" s="95">
        <f t="shared" si="11"/>
        <v>0</v>
      </c>
      <c r="H57" s="125"/>
      <c r="I57" s="128"/>
      <c r="J57" s="74">
        <f t="shared" si="12"/>
        <v>0</v>
      </c>
      <c r="K57" s="129"/>
      <c r="L57" s="77">
        <f t="shared" si="7"/>
        <v>0</v>
      </c>
      <c r="M57" s="74">
        <f t="shared" si="13"/>
        <v>0</v>
      </c>
      <c r="N57" s="75">
        <f t="shared" si="8"/>
        <v>0</v>
      </c>
      <c r="O57" s="76">
        <f t="shared" si="9"/>
        <v>0</v>
      </c>
      <c r="P57" s="40"/>
      <c r="Q57" s="40"/>
      <c r="R57" s="40"/>
      <c r="S57" s="40"/>
      <c r="T57" s="40"/>
      <c r="U57" s="40"/>
      <c r="V57" s="40"/>
    </row>
    <row r="58" spans="1:22" ht="15" thickBot="1" thickTop="1">
      <c r="A58" s="73">
        <v>43</v>
      </c>
      <c r="B58" s="123"/>
      <c r="C58" s="124"/>
      <c r="D58" s="125"/>
      <c r="E58" s="123"/>
      <c r="F58" s="95">
        <f t="shared" si="10"/>
        <v>0</v>
      </c>
      <c r="G58" s="95">
        <f t="shared" si="11"/>
        <v>0</v>
      </c>
      <c r="H58" s="125"/>
      <c r="I58" s="128"/>
      <c r="J58" s="74">
        <f t="shared" si="12"/>
        <v>0</v>
      </c>
      <c r="K58" s="129"/>
      <c r="L58" s="77">
        <f t="shared" si="7"/>
        <v>0</v>
      </c>
      <c r="M58" s="74">
        <f t="shared" si="13"/>
        <v>0</v>
      </c>
      <c r="N58" s="75">
        <f t="shared" si="8"/>
        <v>0</v>
      </c>
      <c r="O58" s="76">
        <f t="shared" si="9"/>
        <v>0</v>
      </c>
      <c r="P58" s="40"/>
      <c r="Q58" s="40"/>
      <c r="R58" s="40"/>
      <c r="S58" s="40"/>
      <c r="T58" s="40"/>
      <c r="U58" s="40"/>
      <c r="V58" s="40"/>
    </row>
    <row r="59" spans="1:15" ht="15" thickBot="1" thickTop="1">
      <c r="A59" s="73">
        <v>44</v>
      </c>
      <c r="B59" s="114"/>
      <c r="C59" s="115"/>
      <c r="D59" s="116"/>
      <c r="E59" s="114"/>
      <c r="F59" s="95">
        <f t="shared" si="10"/>
        <v>0</v>
      </c>
      <c r="G59" s="95">
        <f t="shared" si="11"/>
        <v>0</v>
      </c>
      <c r="H59" s="116"/>
      <c r="I59" s="117"/>
      <c r="J59" s="74">
        <f t="shared" si="12"/>
        <v>0</v>
      </c>
      <c r="K59" s="118"/>
      <c r="L59" s="77">
        <f t="shared" si="7"/>
        <v>0</v>
      </c>
      <c r="M59" s="74">
        <f t="shared" si="13"/>
        <v>0</v>
      </c>
      <c r="N59" s="75">
        <f t="shared" si="8"/>
        <v>0</v>
      </c>
      <c r="O59" s="76">
        <f t="shared" si="9"/>
        <v>0</v>
      </c>
    </row>
    <row r="60" spans="1:15" ht="15" thickBot="1" thickTop="1">
      <c r="A60" s="73">
        <v>45</v>
      </c>
      <c r="B60" s="114"/>
      <c r="C60" s="115"/>
      <c r="D60" s="116"/>
      <c r="E60" s="114"/>
      <c r="F60" s="95">
        <f t="shared" si="10"/>
        <v>0</v>
      </c>
      <c r="G60" s="95">
        <f t="shared" si="11"/>
        <v>0</v>
      </c>
      <c r="H60" s="116"/>
      <c r="I60" s="117"/>
      <c r="J60" s="74">
        <f t="shared" si="12"/>
        <v>0</v>
      </c>
      <c r="K60" s="118"/>
      <c r="L60" s="77">
        <f t="shared" si="7"/>
        <v>0</v>
      </c>
      <c r="M60" s="74">
        <f t="shared" si="13"/>
        <v>0</v>
      </c>
      <c r="N60" s="75">
        <f t="shared" si="8"/>
        <v>0</v>
      </c>
      <c r="O60" s="76">
        <f t="shared" si="9"/>
        <v>0</v>
      </c>
    </row>
    <row r="61" spans="1:15" ht="15" thickBot="1" thickTop="1">
      <c r="A61" s="73">
        <v>46</v>
      </c>
      <c r="B61" s="114"/>
      <c r="C61" s="115"/>
      <c r="D61" s="116"/>
      <c r="E61" s="114"/>
      <c r="F61" s="95">
        <f t="shared" si="10"/>
        <v>0</v>
      </c>
      <c r="G61" s="95">
        <f t="shared" si="11"/>
        <v>0</v>
      </c>
      <c r="H61" s="116"/>
      <c r="I61" s="117"/>
      <c r="J61" s="74">
        <f t="shared" si="12"/>
        <v>0</v>
      </c>
      <c r="K61" s="118"/>
      <c r="L61" s="77">
        <f t="shared" si="7"/>
        <v>0</v>
      </c>
      <c r="M61" s="74">
        <f t="shared" si="13"/>
        <v>0</v>
      </c>
      <c r="N61" s="75">
        <f t="shared" si="8"/>
        <v>0</v>
      </c>
      <c r="O61" s="76">
        <f t="shared" si="9"/>
        <v>0</v>
      </c>
    </row>
    <row r="62" spans="1:15" ht="15" thickBot="1" thickTop="1">
      <c r="A62" s="73">
        <v>47</v>
      </c>
      <c r="B62" s="114"/>
      <c r="C62" s="115"/>
      <c r="D62" s="116"/>
      <c r="E62" s="114"/>
      <c r="F62" s="95">
        <f t="shared" si="10"/>
        <v>0</v>
      </c>
      <c r="G62" s="95">
        <f t="shared" si="11"/>
        <v>0</v>
      </c>
      <c r="H62" s="116"/>
      <c r="I62" s="117"/>
      <c r="J62" s="74">
        <f t="shared" si="12"/>
        <v>0</v>
      </c>
      <c r="K62" s="118"/>
      <c r="L62" s="77">
        <f t="shared" si="7"/>
        <v>0</v>
      </c>
      <c r="M62" s="74">
        <f t="shared" si="13"/>
        <v>0</v>
      </c>
      <c r="N62" s="75">
        <f t="shared" si="8"/>
        <v>0</v>
      </c>
      <c r="O62" s="76">
        <f t="shared" si="9"/>
        <v>0</v>
      </c>
    </row>
    <row r="63" spans="1:15" ht="15" thickBot="1" thickTop="1">
      <c r="A63" s="73">
        <v>48</v>
      </c>
      <c r="B63" s="114"/>
      <c r="C63" s="115"/>
      <c r="D63" s="116"/>
      <c r="E63" s="114"/>
      <c r="F63" s="95">
        <f t="shared" si="10"/>
        <v>0</v>
      </c>
      <c r="G63" s="95">
        <f t="shared" si="11"/>
        <v>0</v>
      </c>
      <c r="H63" s="116"/>
      <c r="I63" s="117"/>
      <c r="J63" s="74">
        <f t="shared" si="12"/>
        <v>0</v>
      </c>
      <c r="K63" s="118"/>
      <c r="L63" s="77">
        <f t="shared" si="7"/>
        <v>0</v>
      </c>
      <c r="M63" s="74">
        <f t="shared" si="13"/>
        <v>0</v>
      </c>
      <c r="N63" s="75">
        <f t="shared" si="8"/>
        <v>0</v>
      </c>
      <c r="O63" s="76">
        <f t="shared" si="9"/>
        <v>0</v>
      </c>
    </row>
    <row r="64" spans="1:15" ht="15" thickBot="1" thickTop="1">
      <c r="A64" s="73">
        <v>49</v>
      </c>
      <c r="B64" s="114"/>
      <c r="C64" s="115"/>
      <c r="D64" s="116"/>
      <c r="E64" s="114"/>
      <c r="F64" s="95">
        <f t="shared" si="10"/>
        <v>0</v>
      </c>
      <c r="G64" s="95">
        <f t="shared" si="11"/>
        <v>0</v>
      </c>
      <c r="H64" s="116"/>
      <c r="I64" s="117"/>
      <c r="J64" s="74">
        <f t="shared" si="12"/>
        <v>0</v>
      </c>
      <c r="K64" s="118"/>
      <c r="L64" s="77">
        <f t="shared" si="7"/>
        <v>0</v>
      </c>
      <c r="M64" s="74">
        <f t="shared" si="13"/>
        <v>0</v>
      </c>
      <c r="N64" s="75">
        <f t="shared" si="8"/>
        <v>0</v>
      </c>
      <c r="O64" s="76">
        <f t="shared" si="9"/>
        <v>0</v>
      </c>
    </row>
    <row r="65" spans="1:15" ht="15" thickBot="1" thickTop="1">
      <c r="A65" s="73">
        <v>50</v>
      </c>
      <c r="B65" s="114"/>
      <c r="C65" s="115"/>
      <c r="D65" s="116"/>
      <c r="E65" s="114"/>
      <c r="F65" s="95">
        <f t="shared" si="10"/>
        <v>0</v>
      </c>
      <c r="G65" s="95">
        <f t="shared" si="11"/>
        <v>0</v>
      </c>
      <c r="H65" s="116"/>
      <c r="I65" s="117"/>
      <c r="J65" s="74">
        <f t="shared" si="12"/>
        <v>0</v>
      </c>
      <c r="K65" s="118"/>
      <c r="L65" s="77">
        <f t="shared" si="7"/>
        <v>0</v>
      </c>
      <c r="M65" s="74">
        <f t="shared" si="13"/>
        <v>0</v>
      </c>
      <c r="N65" s="75">
        <f t="shared" si="8"/>
        <v>0</v>
      </c>
      <c r="O65" s="76">
        <f t="shared" si="9"/>
        <v>0</v>
      </c>
    </row>
    <row r="66" spans="1:15" ht="15" thickBot="1" thickTop="1">
      <c r="A66" s="73">
        <v>51</v>
      </c>
      <c r="B66" s="114"/>
      <c r="C66" s="115"/>
      <c r="D66" s="116"/>
      <c r="E66" s="114"/>
      <c r="F66" s="95">
        <f t="shared" si="10"/>
        <v>0</v>
      </c>
      <c r="G66" s="95">
        <f t="shared" si="11"/>
        <v>0</v>
      </c>
      <c r="H66" s="116"/>
      <c r="I66" s="117"/>
      <c r="J66" s="74">
        <f t="shared" si="12"/>
        <v>0</v>
      </c>
      <c r="K66" s="118"/>
      <c r="L66" s="77">
        <f t="shared" si="7"/>
        <v>0</v>
      </c>
      <c r="M66" s="74">
        <f t="shared" si="13"/>
        <v>0</v>
      </c>
      <c r="N66" s="75">
        <f t="shared" si="8"/>
        <v>0</v>
      </c>
      <c r="O66" s="76">
        <f t="shared" si="9"/>
        <v>0</v>
      </c>
    </row>
    <row r="67" spans="1:15" ht="15" thickBot="1" thickTop="1">
      <c r="A67" s="73">
        <v>52</v>
      </c>
      <c r="B67" s="114"/>
      <c r="C67" s="115"/>
      <c r="D67" s="116"/>
      <c r="E67" s="114"/>
      <c r="F67" s="95">
        <f t="shared" si="10"/>
        <v>0</v>
      </c>
      <c r="G67" s="95">
        <f t="shared" si="11"/>
        <v>0</v>
      </c>
      <c r="H67" s="116"/>
      <c r="I67" s="117"/>
      <c r="J67" s="74">
        <f t="shared" si="12"/>
        <v>0</v>
      </c>
      <c r="K67" s="118"/>
      <c r="L67" s="77">
        <f t="shared" si="7"/>
        <v>0</v>
      </c>
      <c r="M67" s="74">
        <f t="shared" si="13"/>
        <v>0</v>
      </c>
      <c r="N67" s="75">
        <f t="shared" si="8"/>
        <v>0</v>
      </c>
      <c r="O67" s="76">
        <f t="shared" si="9"/>
        <v>0</v>
      </c>
    </row>
    <row r="68" spans="1:15" ht="15" thickBot="1" thickTop="1">
      <c r="A68" s="73">
        <v>53</v>
      </c>
      <c r="B68" s="114"/>
      <c r="C68" s="115"/>
      <c r="D68" s="116"/>
      <c r="E68" s="114"/>
      <c r="F68" s="95">
        <f t="shared" si="10"/>
        <v>0</v>
      </c>
      <c r="G68" s="95">
        <f t="shared" si="11"/>
        <v>0</v>
      </c>
      <c r="H68" s="116"/>
      <c r="I68" s="117"/>
      <c r="J68" s="74">
        <f t="shared" si="12"/>
        <v>0</v>
      </c>
      <c r="K68" s="118"/>
      <c r="L68" s="77">
        <f t="shared" si="7"/>
        <v>0</v>
      </c>
      <c r="M68" s="74">
        <f t="shared" si="13"/>
        <v>0</v>
      </c>
      <c r="N68" s="75">
        <f t="shared" si="8"/>
        <v>0</v>
      </c>
      <c r="O68" s="76">
        <f t="shared" si="9"/>
        <v>0</v>
      </c>
    </row>
    <row r="69" spans="1:15" ht="15" thickBot="1" thickTop="1">
      <c r="A69" s="73">
        <v>54</v>
      </c>
      <c r="B69" s="114"/>
      <c r="C69" s="115"/>
      <c r="D69" s="116"/>
      <c r="E69" s="114"/>
      <c r="F69" s="95">
        <f t="shared" si="10"/>
        <v>0</v>
      </c>
      <c r="G69" s="95">
        <f t="shared" si="11"/>
        <v>0</v>
      </c>
      <c r="H69" s="116"/>
      <c r="I69" s="117"/>
      <c r="J69" s="74">
        <f t="shared" si="12"/>
        <v>0</v>
      </c>
      <c r="K69" s="118"/>
      <c r="L69" s="77">
        <f t="shared" si="7"/>
        <v>0</v>
      </c>
      <c r="M69" s="74">
        <f t="shared" si="13"/>
        <v>0</v>
      </c>
      <c r="N69" s="75">
        <f t="shared" si="8"/>
        <v>0</v>
      </c>
      <c r="O69" s="76">
        <f t="shared" si="9"/>
        <v>0</v>
      </c>
    </row>
    <row r="70" spans="1:15" ht="15" thickBot="1" thickTop="1">
      <c r="A70" s="73">
        <v>55</v>
      </c>
      <c r="B70" s="114"/>
      <c r="C70" s="115"/>
      <c r="D70" s="116"/>
      <c r="E70" s="114"/>
      <c r="F70" s="95">
        <f t="shared" si="10"/>
        <v>0</v>
      </c>
      <c r="G70" s="95">
        <f t="shared" si="11"/>
        <v>0</v>
      </c>
      <c r="H70" s="116"/>
      <c r="I70" s="117"/>
      <c r="J70" s="74">
        <f t="shared" si="12"/>
        <v>0</v>
      </c>
      <c r="K70" s="118"/>
      <c r="L70" s="77">
        <f t="shared" si="7"/>
        <v>0</v>
      </c>
      <c r="M70" s="74">
        <f t="shared" si="13"/>
        <v>0</v>
      </c>
      <c r="N70" s="75">
        <f t="shared" si="8"/>
        <v>0</v>
      </c>
      <c r="O70" s="76">
        <f t="shared" si="9"/>
        <v>0</v>
      </c>
    </row>
    <row r="71" spans="1:15" ht="15" thickBot="1" thickTop="1">
      <c r="A71" s="73">
        <v>56</v>
      </c>
      <c r="B71" s="114"/>
      <c r="C71" s="115"/>
      <c r="D71" s="116"/>
      <c r="E71" s="114"/>
      <c r="F71" s="95">
        <f t="shared" si="10"/>
        <v>0</v>
      </c>
      <c r="G71" s="95">
        <f t="shared" si="11"/>
        <v>0</v>
      </c>
      <c r="H71" s="116"/>
      <c r="I71" s="117"/>
      <c r="J71" s="74">
        <f t="shared" si="12"/>
        <v>0</v>
      </c>
      <c r="K71" s="118"/>
      <c r="L71" s="77">
        <f t="shared" si="7"/>
        <v>0</v>
      </c>
      <c r="M71" s="74">
        <f t="shared" si="13"/>
        <v>0</v>
      </c>
      <c r="N71" s="75">
        <f t="shared" si="8"/>
        <v>0</v>
      </c>
      <c r="O71" s="76">
        <f t="shared" si="9"/>
        <v>0</v>
      </c>
    </row>
    <row r="72" spans="1:15" ht="15" thickBot="1" thickTop="1">
      <c r="A72" s="73">
        <v>57</v>
      </c>
      <c r="B72" s="114"/>
      <c r="C72" s="115"/>
      <c r="D72" s="116"/>
      <c r="E72" s="114"/>
      <c r="F72" s="95">
        <f t="shared" si="10"/>
        <v>0</v>
      </c>
      <c r="G72" s="95">
        <f t="shared" si="11"/>
        <v>0</v>
      </c>
      <c r="H72" s="116"/>
      <c r="I72" s="117"/>
      <c r="J72" s="74">
        <f t="shared" si="12"/>
        <v>0</v>
      </c>
      <c r="K72" s="118"/>
      <c r="L72" s="77">
        <f t="shared" si="7"/>
        <v>0</v>
      </c>
      <c r="M72" s="74">
        <f t="shared" si="13"/>
        <v>0</v>
      </c>
      <c r="N72" s="75">
        <f t="shared" si="8"/>
        <v>0</v>
      </c>
      <c r="O72" s="76">
        <f t="shared" si="9"/>
        <v>0</v>
      </c>
    </row>
    <row r="73" spans="1:15" ht="15" thickBot="1" thickTop="1">
      <c r="A73" s="73">
        <v>58</v>
      </c>
      <c r="B73" s="114"/>
      <c r="C73" s="115"/>
      <c r="D73" s="116"/>
      <c r="E73" s="114"/>
      <c r="F73" s="95">
        <f t="shared" si="10"/>
        <v>0</v>
      </c>
      <c r="G73" s="95">
        <f t="shared" si="11"/>
        <v>0</v>
      </c>
      <c r="H73" s="116"/>
      <c r="I73" s="117"/>
      <c r="J73" s="74">
        <f t="shared" si="12"/>
        <v>0</v>
      </c>
      <c r="K73" s="118"/>
      <c r="L73" s="77">
        <f t="shared" si="7"/>
        <v>0</v>
      </c>
      <c r="M73" s="74">
        <f t="shared" si="13"/>
        <v>0</v>
      </c>
      <c r="N73" s="75">
        <f t="shared" si="8"/>
        <v>0</v>
      </c>
      <c r="O73" s="76">
        <f t="shared" si="9"/>
        <v>0</v>
      </c>
    </row>
    <row r="74" spans="1:15" ht="15" thickBot="1" thickTop="1">
      <c r="A74" s="73">
        <v>59</v>
      </c>
      <c r="B74" s="114"/>
      <c r="C74" s="115"/>
      <c r="D74" s="116"/>
      <c r="E74" s="114"/>
      <c r="F74" s="95">
        <f t="shared" si="10"/>
        <v>0</v>
      </c>
      <c r="G74" s="95">
        <f t="shared" si="11"/>
        <v>0</v>
      </c>
      <c r="H74" s="116"/>
      <c r="I74" s="117"/>
      <c r="J74" s="74">
        <f t="shared" si="12"/>
        <v>0</v>
      </c>
      <c r="K74" s="118"/>
      <c r="L74" s="77">
        <f t="shared" si="7"/>
        <v>0</v>
      </c>
      <c r="M74" s="74">
        <f t="shared" si="13"/>
        <v>0</v>
      </c>
      <c r="N74" s="75">
        <f t="shared" si="8"/>
        <v>0</v>
      </c>
      <c r="O74" s="76">
        <f t="shared" si="9"/>
        <v>0</v>
      </c>
    </row>
    <row r="75" spans="1:15" ht="15" thickBot="1" thickTop="1">
      <c r="A75" s="73">
        <v>60</v>
      </c>
      <c r="B75" s="114"/>
      <c r="C75" s="115"/>
      <c r="D75" s="116"/>
      <c r="E75" s="114"/>
      <c r="F75" s="95">
        <f t="shared" si="10"/>
        <v>0</v>
      </c>
      <c r="G75" s="95">
        <f t="shared" si="11"/>
        <v>0</v>
      </c>
      <c r="H75" s="116"/>
      <c r="I75" s="117"/>
      <c r="J75" s="74">
        <f t="shared" si="12"/>
        <v>0</v>
      </c>
      <c r="K75" s="118"/>
      <c r="L75" s="77">
        <f t="shared" si="7"/>
        <v>0</v>
      </c>
      <c r="M75" s="74">
        <f t="shared" si="13"/>
        <v>0</v>
      </c>
      <c r="N75" s="75">
        <f t="shared" si="8"/>
        <v>0</v>
      </c>
      <c r="O75" s="76">
        <f t="shared" si="9"/>
        <v>0</v>
      </c>
    </row>
    <row r="76" spans="1:15" ht="15" thickBot="1" thickTop="1">
      <c r="A76" s="73">
        <v>61</v>
      </c>
      <c r="B76" s="114"/>
      <c r="C76" s="115"/>
      <c r="D76" s="116"/>
      <c r="E76" s="114"/>
      <c r="F76" s="95">
        <f t="shared" si="10"/>
        <v>0</v>
      </c>
      <c r="G76" s="95">
        <f t="shared" si="11"/>
        <v>0</v>
      </c>
      <c r="H76" s="116"/>
      <c r="I76" s="117"/>
      <c r="J76" s="74">
        <f t="shared" si="12"/>
        <v>0</v>
      </c>
      <c r="K76" s="118"/>
      <c r="L76" s="77">
        <f t="shared" si="7"/>
        <v>0</v>
      </c>
      <c r="M76" s="74">
        <f t="shared" si="13"/>
        <v>0</v>
      </c>
      <c r="N76" s="75">
        <f t="shared" si="8"/>
        <v>0</v>
      </c>
      <c r="O76" s="76">
        <f t="shared" si="9"/>
        <v>0</v>
      </c>
    </row>
    <row r="77" spans="1:15" ht="15" thickBot="1" thickTop="1">
      <c r="A77" s="73">
        <v>62</v>
      </c>
      <c r="B77" s="114"/>
      <c r="C77" s="115"/>
      <c r="D77" s="116"/>
      <c r="E77" s="114"/>
      <c r="F77" s="95">
        <f t="shared" si="10"/>
        <v>0</v>
      </c>
      <c r="G77" s="95">
        <f t="shared" si="11"/>
        <v>0</v>
      </c>
      <c r="H77" s="116"/>
      <c r="I77" s="117"/>
      <c r="J77" s="74">
        <f t="shared" si="12"/>
        <v>0</v>
      </c>
      <c r="K77" s="118"/>
      <c r="L77" s="77">
        <f t="shared" si="7"/>
        <v>0</v>
      </c>
      <c r="M77" s="74">
        <f t="shared" si="13"/>
        <v>0</v>
      </c>
      <c r="N77" s="75">
        <f t="shared" si="8"/>
        <v>0</v>
      </c>
      <c r="O77" s="76">
        <f t="shared" si="9"/>
        <v>0</v>
      </c>
    </row>
    <row r="78" spans="1:15" ht="15" thickBot="1" thickTop="1">
      <c r="A78" s="73">
        <v>63</v>
      </c>
      <c r="B78" s="114"/>
      <c r="C78" s="115"/>
      <c r="D78" s="116"/>
      <c r="E78" s="114"/>
      <c r="F78" s="95">
        <f t="shared" si="10"/>
        <v>0</v>
      </c>
      <c r="G78" s="95">
        <f t="shared" si="11"/>
        <v>0</v>
      </c>
      <c r="H78" s="116"/>
      <c r="I78" s="117"/>
      <c r="J78" s="74">
        <f t="shared" si="12"/>
        <v>0</v>
      </c>
      <c r="K78" s="118"/>
      <c r="L78" s="77">
        <f t="shared" si="7"/>
        <v>0</v>
      </c>
      <c r="M78" s="74">
        <f t="shared" si="13"/>
        <v>0</v>
      </c>
      <c r="N78" s="75">
        <f t="shared" si="8"/>
        <v>0</v>
      </c>
      <c r="O78" s="76">
        <f t="shared" si="9"/>
        <v>0</v>
      </c>
    </row>
    <row r="79" spans="1:15" ht="15" thickBot="1" thickTop="1">
      <c r="A79" s="73">
        <v>64</v>
      </c>
      <c r="B79" s="114"/>
      <c r="C79" s="115"/>
      <c r="D79" s="116"/>
      <c r="E79" s="114"/>
      <c r="F79" s="95">
        <f t="shared" si="10"/>
        <v>0</v>
      </c>
      <c r="G79" s="95">
        <f t="shared" si="11"/>
        <v>0</v>
      </c>
      <c r="H79" s="116"/>
      <c r="I79" s="117"/>
      <c r="J79" s="74">
        <f t="shared" si="12"/>
        <v>0</v>
      </c>
      <c r="K79" s="118"/>
      <c r="L79" s="77">
        <f t="shared" si="7"/>
        <v>0</v>
      </c>
      <c r="M79" s="74">
        <f t="shared" si="13"/>
        <v>0</v>
      </c>
      <c r="N79" s="75">
        <f t="shared" si="8"/>
        <v>0</v>
      </c>
      <c r="O79" s="76">
        <f t="shared" si="9"/>
        <v>0</v>
      </c>
    </row>
    <row r="80" spans="1:15" ht="15" thickBot="1" thickTop="1">
      <c r="A80" s="73">
        <v>65</v>
      </c>
      <c r="B80" s="114"/>
      <c r="C80" s="115"/>
      <c r="D80" s="116"/>
      <c r="E80" s="114"/>
      <c r="F80" s="95">
        <f aca="true" t="shared" si="14" ref="F80:F91">IF(D80="",0,(VLOOKUP(D80,$Q$1:$S$50,4,FALSE))*E80)</f>
        <v>0</v>
      </c>
      <c r="G80" s="95">
        <f aca="true" t="shared" si="15" ref="G80:G91">IF(D80="",0,(VLOOKUP(D80,$Q$1:$S$50,3,FALSE))*E80)</f>
        <v>0</v>
      </c>
      <c r="H80" s="116"/>
      <c r="I80" s="117"/>
      <c r="J80" s="74">
        <f aca="true" t="shared" si="16" ref="J80:J91">IF(H80="",0,VLOOKUP(H80,$Q$1:$S$50,4,FALSE))</f>
        <v>0</v>
      </c>
      <c r="K80" s="118"/>
      <c r="L80" s="77">
        <f t="shared" si="7"/>
        <v>0</v>
      </c>
      <c r="M80" s="74">
        <f aca="true" t="shared" si="17" ref="M80:M91">IF(H80="",0,VLOOKUP(H80,$Q$1:$S$50,3,FALSE))</f>
        <v>0</v>
      </c>
      <c r="N80" s="75">
        <f t="shared" si="8"/>
        <v>0</v>
      </c>
      <c r="O80" s="76">
        <f t="shared" si="9"/>
        <v>0</v>
      </c>
    </row>
    <row r="81" spans="1:15" ht="15" thickBot="1" thickTop="1">
      <c r="A81" s="73">
        <v>66</v>
      </c>
      <c r="B81" s="114"/>
      <c r="C81" s="115"/>
      <c r="D81" s="116"/>
      <c r="E81" s="114"/>
      <c r="F81" s="95">
        <f t="shared" si="14"/>
        <v>0</v>
      </c>
      <c r="G81" s="95">
        <f t="shared" si="15"/>
        <v>0</v>
      </c>
      <c r="H81" s="116"/>
      <c r="I81" s="117"/>
      <c r="J81" s="74">
        <f t="shared" si="16"/>
        <v>0</v>
      </c>
      <c r="K81" s="118"/>
      <c r="L81" s="77">
        <f t="shared" si="7"/>
        <v>0</v>
      </c>
      <c r="M81" s="74">
        <f t="shared" si="17"/>
        <v>0</v>
      </c>
      <c r="N81" s="75">
        <f t="shared" si="8"/>
        <v>0</v>
      </c>
      <c r="O81" s="76">
        <f t="shared" si="9"/>
        <v>0</v>
      </c>
    </row>
    <row r="82" spans="1:15" ht="15" thickBot="1" thickTop="1">
      <c r="A82" s="73">
        <v>67</v>
      </c>
      <c r="B82" s="114"/>
      <c r="C82" s="115"/>
      <c r="D82" s="116"/>
      <c r="E82" s="114"/>
      <c r="F82" s="95">
        <f t="shared" si="14"/>
        <v>0</v>
      </c>
      <c r="G82" s="95">
        <f t="shared" si="15"/>
        <v>0</v>
      </c>
      <c r="H82" s="116"/>
      <c r="I82" s="117"/>
      <c r="J82" s="74">
        <f t="shared" si="16"/>
        <v>0</v>
      </c>
      <c r="K82" s="118"/>
      <c r="L82" s="77">
        <f t="shared" si="7"/>
        <v>0</v>
      </c>
      <c r="M82" s="74">
        <f t="shared" si="17"/>
        <v>0</v>
      </c>
      <c r="N82" s="75">
        <f t="shared" si="8"/>
        <v>0</v>
      </c>
      <c r="O82" s="76">
        <f t="shared" si="9"/>
        <v>0</v>
      </c>
    </row>
    <row r="83" spans="1:15" ht="15" thickBot="1" thickTop="1">
      <c r="A83" s="73">
        <v>68</v>
      </c>
      <c r="B83" s="114"/>
      <c r="C83" s="115"/>
      <c r="D83" s="116"/>
      <c r="E83" s="114"/>
      <c r="F83" s="95">
        <f t="shared" si="14"/>
        <v>0</v>
      </c>
      <c r="G83" s="95">
        <f t="shared" si="15"/>
        <v>0</v>
      </c>
      <c r="H83" s="116"/>
      <c r="I83" s="117"/>
      <c r="J83" s="74">
        <f t="shared" si="16"/>
        <v>0</v>
      </c>
      <c r="K83" s="118"/>
      <c r="L83" s="77">
        <f t="shared" si="7"/>
        <v>0</v>
      </c>
      <c r="M83" s="74">
        <f t="shared" si="17"/>
        <v>0</v>
      </c>
      <c r="N83" s="75">
        <f t="shared" si="8"/>
        <v>0</v>
      </c>
      <c r="O83" s="76">
        <f t="shared" si="9"/>
        <v>0</v>
      </c>
    </row>
    <row r="84" spans="1:15" ht="15" thickBot="1" thickTop="1">
      <c r="A84" s="73">
        <v>69</v>
      </c>
      <c r="B84" s="114"/>
      <c r="C84" s="115"/>
      <c r="D84" s="116"/>
      <c r="E84" s="114"/>
      <c r="F84" s="95">
        <f t="shared" si="14"/>
        <v>0</v>
      </c>
      <c r="G84" s="95">
        <f t="shared" si="15"/>
        <v>0</v>
      </c>
      <c r="H84" s="116"/>
      <c r="I84" s="117"/>
      <c r="J84" s="74">
        <f t="shared" si="16"/>
        <v>0</v>
      </c>
      <c r="K84" s="118"/>
      <c r="L84" s="77">
        <f t="shared" si="7"/>
        <v>0</v>
      </c>
      <c r="M84" s="74">
        <f t="shared" si="17"/>
        <v>0</v>
      </c>
      <c r="N84" s="75">
        <f t="shared" si="8"/>
        <v>0</v>
      </c>
      <c r="O84" s="76">
        <f t="shared" si="9"/>
        <v>0</v>
      </c>
    </row>
    <row r="85" spans="1:15" ht="15" thickBot="1" thickTop="1">
      <c r="A85" s="73">
        <v>70</v>
      </c>
      <c r="B85" s="114"/>
      <c r="C85" s="115"/>
      <c r="D85" s="116"/>
      <c r="E85" s="114"/>
      <c r="F85" s="95">
        <f t="shared" si="14"/>
        <v>0</v>
      </c>
      <c r="G85" s="95">
        <f t="shared" si="15"/>
        <v>0</v>
      </c>
      <c r="H85" s="116"/>
      <c r="I85" s="117"/>
      <c r="J85" s="74">
        <f t="shared" si="16"/>
        <v>0</v>
      </c>
      <c r="K85" s="118"/>
      <c r="L85" s="77">
        <f t="shared" si="7"/>
        <v>0</v>
      </c>
      <c r="M85" s="74">
        <f t="shared" si="17"/>
        <v>0</v>
      </c>
      <c r="N85" s="75">
        <f t="shared" si="8"/>
        <v>0</v>
      </c>
      <c r="O85" s="76">
        <f t="shared" si="9"/>
        <v>0</v>
      </c>
    </row>
    <row r="86" spans="1:15" ht="15" thickBot="1" thickTop="1">
      <c r="A86" s="73">
        <v>71</v>
      </c>
      <c r="B86" s="114"/>
      <c r="C86" s="115"/>
      <c r="D86" s="116"/>
      <c r="E86" s="114"/>
      <c r="F86" s="95">
        <f t="shared" si="14"/>
        <v>0</v>
      </c>
      <c r="G86" s="95">
        <f t="shared" si="15"/>
        <v>0</v>
      </c>
      <c r="H86" s="116"/>
      <c r="I86" s="117"/>
      <c r="J86" s="74">
        <f t="shared" si="16"/>
        <v>0</v>
      </c>
      <c r="K86" s="118"/>
      <c r="L86" s="77">
        <f t="shared" si="7"/>
        <v>0</v>
      </c>
      <c r="M86" s="74">
        <f t="shared" si="17"/>
        <v>0</v>
      </c>
      <c r="N86" s="75">
        <f t="shared" si="8"/>
        <v>0</v>
      </c>
      <c r="O86" s="76">
        <f t="shared" si="9"/>
        <v>0</v>
      </c>
    </row>
    <row r="87" spans="1:15" ht="15" thickBot="1" thickTop="1">
      <c r="A87" s="73">
        <v>72</v>
      </c>
      <c r="B87" s="114"/>
      <c r="C87" s="115"/>
      <c r="D87" s="116"/>
      <c r="E87" s="114"/>
      <c r="F87" s="95">
        <f t="shared" si="14"/>
        <v>0</v>
      </c>
      <c r="G87" s="95">
        <f t="shared" si="15"/>
        <v>0</v>
      </c>
      <c r="H87" s="116"/>
      <c r="I87" s="117"/>
      <c r="J87" s="74">
        <f t="shared" si="16"/>
        <v>0</v>
      </c>
      <c r="K87" s="118"/>
      <c r="L87" s="77">
        <f t="shared" si="7"/>
        <v>0</v>
      </c>
      <c r="M87" s="74">
        <f t="shared" si="17"/>
        <v>0</v>
      </c>
      <c r="N87" s="75">
        <f t="shared" si="8"/>
        <v>0</v>
      </c>
      <c r="O87" s="76">
        <f t="shared" si="9"/>
        <v>0</v>
      </c>
    </row>
    <row r="88" spans="1:15" ht="15" thickBot="1" thickTop="1">
      <c r="A88" s="73">
        <v>73</v>
      </c>
      <c r="B88" s="114"/>
      <c r="C88" s="115"/>
      <c r="D88" s="116"/>
      <c r="E88" s="114"/>
      <c r="F88" s="95">
        <f t="shared" si="14"/>
        <v>0</v>
      </c>
      <c r="G88" s="95">
        <f t="shared" si="15"/>
        <v>0</v>
      </c>
      <c r="H88" s="116"/>
      <c r="I88" s="117"/>
      <c r="J88" s="74">
        <f t="shared" si="16"/>
        <v>0</v>
      </c>
      <c r="K88" s="118"/>
      <c r="L88" s="77">
        <f t="shared" si="7"/>
        <v>0</v>
      </c>
      <c r="M88" s="74">
        <f t="shared" si="17"/>
        <v>0</v>
      </c>
      <c r="N88" s="75">
        <f t="shared" si="8"/>
        <v>0</v>
      </c>
      <c r="O88" s="76">
        <f t="shared" si="9"/>
        <v>0</v>
      </c>
    </row>
    <row r="89" spans="1:15" ht="15" thickBot="1" thickTop="1">
      <c r="A89" s="73">
        <v>74</v>
      </c>
      <c r="B89" s="114"/>
      <c r="C89" s="115"/>
      <c r="D89" s="116"/>
      <c r="E89" s="114"/>
      <c r="F89" s="95">
        <f t="shared" si="14"/>
        <v>0</v>
      </c>
      <c r="G89" s="95">
        <f t="shared" si="15"/>
        <v>0</v>
      </c>
      <c r="H89" s="116"/>
      <c r="I89" s="117"/>
      <c r="J89" s="74">
        <f t="shared" si="16"/>
        <v>0</v>
      </c>
      <c r="K89" s="118"/>
      <c r="L89" s="77">
        <f t="shared" si="7"/>
        <v>0</v>
      </c>
      <c r="M89" s="74">
        <f t="shared" si="17"/>
        <v>0</v>
      </c>
      <c r="N89" s="75">
        <f t="shared" si="8"/>
        <v>0</v>
      </c>
      <c r="O89" s="76">
        <f t="shared" si="9"/>
        <v>0</v>
      </c>
    </row>
    <row r="90" spans="1:15" ht="15" thickBot="1" thickTop="1">
      <c r="A90" s="73">
        <v>75</v>
      </c>
      <c r="B90" s="114"/>
      <c r="C90" s="115"/>
      <c r="D90" s="116"/>
      <c r="E90" s="114"/>
      <c r="F90" s="95">
        <f t="shared" si="14"/>
        <v>0</v>
      </c>
      <c r="G90" s="95">
        <f t="shared" si="15"/>
        <v>0</v>
      </c>
      <c r="H90" s="116"/>
      <c r="I90" s="117"/>
      <c r="J90" s="74">
        <f t="shared" si="16"/>
        <v>0</v>
      </c>
      <c r="K90" s="118"/>
      <c r="L90" s="77">
        <f t="shared" si="7"/>
        <v>0</v>
      </c>
      <c r="M90" s="74">
        <f t="shared" si="17"/>
        <v>0</v>
      </c>
      <c r="N90" s="75">
        <f t="shared" si="8"/>
        <v>0</v>
      </c>
      <c r="O90" s="76">
        <f t="shared" si="9"/>
        <v>0</v>
      </c>
    </row>
    <row r="91" spans="1:15" ht="15" thickBot="1" thickTop="1">
      <c r="A91" s="73">
        <v>76</v>
      </c>
      <c r="B91" s="114"/>
      <c r="C91" s="115"/>
      <c r="D91" s="116"/>
      <c r="E91" s="114"/>
      <c r="F91" s="95">
        <f t="shared" si="14"/>
        <v>0</v>
      </c>
      <c r="G91" s="95">
        <f t="shared" si="15"/>
        <v>0</v>
      </c>
      <c r="H91" s="116"/>
      <c r="I91" s="117"/>
      <c r="J91" s="74">
        <f t="shared" si="16"/>
        <v>0</v>
      </c>
      <c r="K91" s="118"/>
      <c r="L91" s="77">
        <f t="shared" si="7"/>
        <v>0</v>
      </c>
      <c r="M91" s="74">
        <f t="shared" si="17"/>
        <v>0</v>
      </c>
      <c r="N91" s="75">
        <f t="shared" si="8"/>
        <v>0</v>
      </c>
      <c r="O91" s="76">
        <f t="shared" si="9"/>
        <v>0</v>
      </c>
    </row>
    <row r="92" ht="15" thickTop="1"/>
  </sheetData>
  <sheetProtection/>
  <mergeCells count="5">
    <mergeCell ref="A1:F1"/>
    <mergeCell ref="I1:K1"/>
    <mergeCell ref="H13:O13"/>
    <mergeCell ref="J14:L14"/>
    <mergeCell ref="D14:E14"/>
  </mergeCells>
  <dataValidations count="4">
    <dataValidation type="list" allowBlank="1" showErrorMessage="1" sqref="H17:H91">
      <formula1>$Q$1:$Q$50</formula1>
      <formula2>0</formula2>
    </dataValidation>
    <dataValidation type="list" allowBlank="1" showInputMessage="1" showErrorMessage="1" sqref="D17:D91">
      <formula1>$Q$1:$Q$6</formula1>
    </dataValidation>
    <dataValidation type="list" allowBlank="1" showInputMessage="1" showErrorMessage="1" sqref="D16">
      <formula1>$Q$1:$Q$8</formula1>
    </dataValidation>
    <dataValidation type="list" allowBlank="1" showErrorMessage="1" sqref="H16">
      <formula1>$Q$1:$Q$50</formula1>
    </dataValidation>
  </dataValidation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K50"/>
  <sheetViews>
    <sheetView showGridLines="0" showRowColHeaders="0" defaultGridColor="0" zoomScalePageLayoutView="0" colorId="57" workbookViewId="0" topLeftCell="A1">
      <selection activeCell="L11" sqref="L11"/>
    </sheetView>
  </sheetViews>
  <sheetFormatPr defaultColWidth="8.8515625" defaultRowHeight="12.75"/>
  <cols>
    <col min="1" max="1" width="27.7109375" style="0" customWidth="1"/>
    <col min="2" max="4" width="13.421875" style="0" customWidth="1"/>
  </cols>
  <sheetData>
    <row r="1" spans="1:11" s="20" customFormat="1" ht="123" customHeight="1">
      <c r="A1" s="78" t="s">
        <v>47</v>
      </c>
      <c r="B1" s="79" t="s">
        <v>6</v>
      </c>
      <c r="C1" s="79" t="s">
        <v>7</v>
      </c>
      <c r="D1" s="79" t="s">
        <v>8</v>
      </c>
      <c r="E1" s="79" t="s">
        <v>11</v>
      </c>
      <c r="F1" s="79" t="s">
        <v>12</v>
      </c>
      <c r="G1" s="79" t="s">
        <v>13</v>
      </c>
      <c r="H1" s="79" t="s">
        <v>14</v>
      </c>
      <c r="I1" s="79" t="s">
        <v>15</v>
      </c>
      <c r="J1" s="80" t="s">
        <v>48</v>
      </c>
      <c r="K1" s="81" t="s">
        <v>49</v>
      </c>
    </row>
    <row r="2" spans="1:11" ht="20.25" customHeight="1">
      <c r="A2" s="82" t="s">
        <v>50</v>
      </c>
      <c r="B2" s="83">
        <v>2001</v>
      </c>
      <c r="C2" s="83">
        <v>56000</v>
      </c>
      <c r="D2" s="83">
        <v>12000</v>
      </c>
      <c r="E2" s="83">
        <v>87</v>
      </c>
      <c r="F2" s="83">
        <v>19</v>
      </c>
      <c r="G2" s="83">
        <v>410</v>
      </c>
      <c r="H2" s="84">
        <v>3</v>
      </c>
      <c r="I2" s="84">
        <v>2</v>
      </c>
      <c r="J2" s="84">
        <v>0.8</v>
      </c>
      <c r="K2" s="85"/>
    </row>
    <row r="3" spans="1:11" ht="20.25" customHeight="1">
      <c r="A3" s="82" t="s">
        <v>51</v>
      </c>
      <c r="B3" s="83">
        <v>1975</v>
      </c>
      <c r="C3" s="83">
        <v>2000</v>
      </c>
      <c r="D3" s="83">
        <v>0</v>
      </c>
      <c r="E3" s="83"/>
      <c r="F3" s="83">
        <v>20</v>
      </c>
      <c r="G3" s="83">
        <v>10</v>
      </c>
      <c r="H3" s="84"/>
      <c r="I3" s="84"/>
      <c r="J3" s="84"/>
      <c r="K3" s="85">
        <v>2</v>
      </c>
    </row>
    <row r="4" spans="1:11" ht="20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ht="20.25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 ht="20.25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11" ht="20.25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1" ht="20.2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1"/>
    </row>
    <row r="9" spans="1:11" ht="20.2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20.25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1"/>
    </row>
    <row r="11" spans="1:11" ht="20.25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11" ht="20.2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1"/>
    </row>
    <row r="13" spans="1:11" ht="20.2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1"/>
    </row>
    <row r="14" spans="1:11" ht="20.2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1"/>
    </row>
    <row r="15" spans="1:11" ht="20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1"/>
    </row>
    <row r="16" spans="1:11" ht="20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1"/>
    </row>
    <row r="17" spans="1:11" ht="20.25" customHeigh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1"/>
    </row>
    <row r="18" spans="1:11" ht="20.2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1"/>
    </row>
    <row r="19" spans="1:11" ht="20.2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1"/>
    </row>
    <row r="20" spans="1:11" ht="20.25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4"/>
    </row>
    <row r="21" spans="1:11" ht="1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2:G45"/>
  <sheetViews>
    <sheetView showGridLines="0" showRowColHeaders="0" zoomScale="80" zoomScaleNormal="80" zoomScalePageLayoutView="0" workbookViewId="0" topLeftCell="A1">
      <selection activeCell="N58" sqref="N58"/>
    </sheetView>
  </sheetViews>
  <sheetFormatPr defaultColWidth="11.421875" defaultRowHeight="12.75"/>
  <sheetData>
    <row r="2" ht="81" customHeight="1">
      <c r="G2" s="106" t="s">
        <v>68</v>
      </c>
    </row>
    <row r="5" ht="12">
      <c r="B5" s="105" t="s">
        <v>59</v>
      </c>
    </row>
    <row r="6" ht="12">
      <c r="C6" t="s">
        <v>60</v>
      </c>
    </row>
    <row r="7" ht="12">
      <c r="D7" t="s">
        <v>93</v>
      </c>
    </row>
    <row r="8" ht="24" customHeight="1">
      <c r="C8" t="s">
        <v>72</v>
      </c>
    </row>
    <row r="9" ht="12.75">
      <c r="D9" t="s">
        <v>71</v>
      </c>
    </row>
    <row r="10" ht="371.25" customHeight="1"/>
    <row r="11" ht="12">
      <c r="B11" s="105" t="s">
        <v>61</v>
      </c>
    </row>
    <row r="23" ht="12">
      <c r="C23" t="s">
        <v>67</v>
      </c>
    </row>
    <row r="24" ht="12">
      <c r="C24" t="s">
        <v>66</v>
      </c>
    </row>
    <row r="26" ht="15">
      <c r="B26" s="104" t="s">
        <v>62</v>
      </c>
    </row>
    <row r="27" ht="12">
      <c r="C27" s="105" t="s">
        <v>73</v>
      </c>
    </row>
    <row r="28" ht="12">
      <c r="D28" t="s">
        <v>64</v>
      </c>
    </row>
    <row r="37" ht="12">
      <c r="C37" s="105" t="s">
        <v>63</v>
      </c>
    </row>
    <row r="38" ht="12">
      <c r="D38" t="s">
        <v>65</v>
      </c>
    </row>
    <row r="44" ht="12">
      <c r="C44" s="105" t="s">
        <v>69</v>
      </c>
    </row>
    <row r="45" ht="12">
      <c r="D45" t="s">
        <v>70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Hannes Erber</cp:lastModifiedBy>
  <cp:lastPrinted>2016-10-25T05:53:17Z</cp:lastPrinted>
  <dcterms:created xsi:type="dcterms:W3CDTF">2011-11-15T16:10:19Z</dcterms:created>
  <dcterms:modified xsi:type="dcterms:W3CDTF">2020-01-31T08:57:17Z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