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x\Desktop\"/>
    </mc:Choice>
  </mc:AlternateContent>
  <bookViews>
    <workbookView xWindow="0" yWindow="0" windowWidth="20490" windowHeight="7905"/>
  </bookViews>
  <sheets>
    <sheet name="Analyse Arbeitswirtschaft" sheetId="1" r:id="rId1"/>
    <sheet name="Bsp1" sheetId="4" r:id="rId2"/>
    <sheet name="Bsp2 KMVH" sheetId="2" r:id="rId3"/>
  </sheets>
  <definedNames>
    <definedName name="_xlnm.Print_Area" localSheetId="1">'Bsp1'!$B$2:$H$19</definedName>
    <definedName name="_xlnm.Print_Area" localSheetId="2">'Bsp2 KMVH'!$A$1:$H$21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9" i="1"/>
  <c r="N12" i="1"/>
  <c r="C26" i="1"/>
  <c r="H30" i="1"/>
  <c r="I30" i="1"/>
  <c r="I31" i="1"/>
  <c r="I32" i="1"/>
  <c r="I33" i="1"/>
  <c r="I34" i="1"/>
  <c r="I35" i="1"/>
  <c r="I36" i="1"/>
  <c r="I37" i="1"/>
  <c r="I39" i="1"/>
  <c r="N13" i="1"/>
  <c r="N14" i="1"/>
  <c r="H38" i="1"/>
  <c r="M13" i="1"/>
  <c r="M12" i="1"/>
  <c r="E38" i="1"/>
  <c r="E39" i="1"/>
  <c r="E40" i="1"/>
  <c r="F38" i="1"/>
  <c r="F39" i="1"/>
  <c r="F40" i="1"/>
  <c r="G38" i="1"/>
  <c r="G39" i="1"/>
  <c r="G40" i="1"/>
  <c r="D38" i="1"/>
  <c r="D39" i="1"/>
  <c r="D40" i="1"/>
  <c r="C30" i="1"/>
  <c r="H31" i="1"/>
  <c r="C31" i="1"/>
  <c r="H32" i="1"/>
  <c r="C32" i="1"/>
  <c r="H33" i="1"/>
  <c r="C33" i="1"/>
  <c r="H34" i="1"/>
  <c r="C34" i="1"/>
  <c r="H35" i="1"/>
  <c r="C35" i="1"/>
  <c r="H36" i="1"/>
  <c r="C36" i="1"/>
  <c r="H37" i="1"/>
  <c r="C37" i="1"/>
  <c r="C38" i="1"/>
  <c r="C39" i="1"/>
  <c r="E18" i="1"/>
  <c r="E19" i="1"/>
  <c r="F18" i="1"/>
  <c r="F19" i="1"/>
  <c r="G18" i="1"/>
  <c r="G19" i="1"/>
  <c r="D18" i="1"/>
  <c r="D19" i="1"/>
  <c r="H10" i="1"/>
  <c r="C10" i="1"/>
  <c r="H11" i="1"/>
  <c r="C11" i="1"/>
  <c r="H12" i="1"/>
  <c r="C12" i="1"/>
  <c r="H13" i="1"/>
  <c r="C13" i="1"/>
  <c r="H14" i="1"/>
  <c r="C14" i="1"/>
  <c r="H15" i="1"/>
  <c r="C15" i="1"/>
  <c r="H16" i="1"/>
  <c r="C16" i="1"/>
  <c r="H17" i="1"/>
  <c r="C17" i="1"/>
  <c r="C18" i="1"/>
  <c r="C19" i="1"/>
  <c r="D20" i="1"/>
  <c r="F17" i="2"/>
  <c r="F18" i="2"/>
  <c r="G17" i="2"/>
  <c r="E17" i="2"/>
  <c r="D17" i="2"/>
  <c r="H11" i="2"/>
  <c r="H10" i="2"/>
  <c r="H9" i="2"/>
  <c r="E24" i="1"/>
  <c r="G20" i="1"/>
  <c r="F20" i="1"/>
  <c r="E20" i="1"/>
  <c r="H18" i="1"/>
  <c r="H13" i="2"/>
  <c r="I13" i="2"/>
  <c r="I9" i="2"/>
  <c r="I10" i="2"/>
  <c r="I11" i="2"/>
  <c r="H12" i="2"/>
  <c r="I12" i="2"/>
  <c r="H14" i="2"/>
  <c r="I14" i="2"/>
  <c r="H15" i="2"/>
  <c r="I15" i="2"/>
  <c r="H16" i="2"/>
  <c r="I16" i="2"/>
  <c r="I18" i="2"/>
  <c r="C12" i="2"/>
  <c r="C13" i="2"/>
  <c r="C14" i="2"/>
  <c r="C15" i="2"/>
  <c r="C16" i="2"/>
  <c r="C10" i="2"/>
  <c r="C11" i="2"/>
  <c r="C9" i="2"/>
  <c r="H17" i="2"/>
  <c r="G18" i="2"/>
  <c r="G19" i="2"/>
  <c r="F19" i="2"/>
  <c r="E18" i="2"/>
  <c r="E19" i="2"/>
  <c r="D18" i="2"/>
  <c r="D19" i="2"/>
  <c r="C17" i="2"/>
  <c r="C18" i="2"/>
  <c r="H9" i="4"/>
  <c r="H10" i="4"/>
  <c r="H11" i="4"/>
  <c r="H12" i="4"/>
  <c r="H13" i="4"/>
  <c r="H14" i="4"/>
  <c r="H15" i="4"/>
  <c r="H16" i="4"/>
  <c r="C17" i="4"/>
  <c r="D17" i="4"/>
  <c r="D18" i="4"/>
  <c r="D19" i="4"/>
  <c r="E17" i="4"/>
  <c r="F17" i="4"/>
  <c r="G17" i="4"/>
  <c r="H17" i="4"/>
  <c r="H18" i="4"/>
  <c r="H19" i="4"/>
  <c r="C18" i="4"/>
  <c r="E18" i="4"/>
  <c r="F18" i="4"/>
  <c r="F19" i="4"/>
  <c r="G18" i="4"/>
  <c r="E19" i="4"/>
  <c r="G19" i="4"/>
</calcChain>
</file>

<file path=xl/comments1.xml><?xml version="1.0" encoding="utf-8"?>
<comments xmlns="http://schemas.openxmlformats.org/spreadsheetml/2006/main">
  <authors>
    <author>Hannes Erber</author>
    <author>Lenovo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 xml:space="preserve">Dauer der Winterfutterzeit incl anteilig Übergangszeit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Arbeitsbedarf für 1 Kalb/Tag (2 Mo lang)
bezogen auf ganzes Jahr...siehe unten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Arbeitsbedarf für 1 Kalb/Tag (2 Mo lang)
bezogen auf ganzes Jahr...siehe unten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F7" authorId="0" shapeId="0">
      <text>
        <r>
          <rPr>
            <b/>
            <sz val="16"/>
            <color indexed="81"/>
            <rFont val="Tahoma"/>
            <family val="2"/>
          </rPr>
          <t>nur 3 Monate, danach bei Jungvieh</t>
        </r>
      </text>
    </comment>
  </commentList>
</comments>
</file>

<file path=xl/sharedStrings.xml><?xml version="1.0" encoding="utf-8"?>
<sst xmlns="http://schemas.openxmlformats.org/spreadsheetml/2006/main" count="139" uniqueCount="57">
  <si>
    <t>Kurzanalyse Arbeitswirtschaft Stallarbeit in meinem Betrieb: tägliche Arbeiten !</t>
  </si>
  <si>
    <t>Wer ?</t>
  </si>
  <si>
    <t>(Arbeitskraft)</t>
  </si>
  <si>
    <t>Melken</t>
  </si>
  <si>
    <t>Füttern (MV + JV)</t>
  </si>
  <si>
    <t>Kälberaufzucht</t>
  </si>
  <si>
    <t>(Tränken, Füttern, Einstreuen...)</t>
  </si>
  <si>
    <t>Sonstiges</t>
  </si>
  <si>
    <t>(Herdenmanagement, Boxenpflege, KB, Geburten, Umtreiben usw.)</t>
  </si>
  <si>
    <t>Summe</t>
  </si>
  <si>
    <t>Summe Std./Tag:</t>
  </si>
  <si>
    <t>Anzahl Kühe:</t>
  </si>
  <si>
    <t>Betrieb:</t>
  </si>
  <si>
    <t>Akh/AK:</t>
  </si>
  <si>
    <t>Achtung: Arbeiten fallen in der Regel 2x pro Tag an und werden teilweise von mehreren Personen verrichtet, bitte Gesamtzeit/Tag erfassen!</t>
  </si>
  <si>
    <t>Heinz</t>
  </si>
  <si>
    <t>Else</t>
  </si>
  <si>
    <t>Opa</t>
  </si>
  <si>
    <t>Test</t>
  </si>
  <si>
    <t xml:space="preserve">(inkl. Reinigen, Nachtreiben usw.) </t>
  </si>
  <si>
    <t>Angaben in Std./Tag</t>
  </si>
  <si>
    <r>
      <t xml:space="preserve">Std. insg./Jahr </t>
    </r>
    <r>
      <rPr>
        <b/>
        <sz val="10"/>
        <rFont val="Arial"/>
        <family val="2"/>
      </rPr>
      <t>(x365)</t>
    </r>
  </si>
  <si>
    <t>Anteil AK im Milch-viehstall</t>
  </si>
  <si>
    <t>(inkl. Vorlage, Nachschieben und Trogreinigen)</t>
  </si>
  <si>
    <t>Alm Öhi</t>
  </si>
  <si>
    <t>Heidi</t>
  </si>
  <si>
    <t>Peter</t>
  </si>
  <si>
    <t>(Herdenmanagement, Boxenpflege, KB, Geburten, Umtreiben, Viehtrieb usw.)</t>
  </si>
  <si>
    <r>
      <t>Std./Kuh+JV u. J.</t>
    </r>
    <r>
      <rPr>
        <b/>
        <vertAlign val="superscript"/>
        <sz val="16"/>
        <rFont val="Arial"/>
        <family val="2"/>
      </rPr>
      <t>1)</t>
    </r>
  </si>
  <si>
    <r>
      <t>1)</t>
    </r>
    <r>
      <rPr>
        <sz val="10"/>
        <rFont val="Arial"/>
        <family val="2"/>
      </rPr>
      <t xml:space="preserve"> Gesamtstunden / Anzahl Kühe + anteiliges Jungvieh ab Kalb</t>
    </r>
  </si>
  <si>
    <t>Einfüllfeld</t>
  </si>
  <si>
    <t>Minuten, das entspricht</t>
  </si>
  <si>
    <t xml:space="preserve"> </t>
  </si>
  <si>
    <t>durchschnittl.Kälberanzahl (m+w) pro Jahr:</t>
  </si>
  <si>
    <t>durchschnittl. Anwesende Kälberanzahl:</t>
  </si>
  <si>
    <t>komb. MVH (siehe Unterricht)</t>
  </si>
  <si>
    <t>Arbeitsbedarf für 1 Kalb/Tag (2 Mo lang), bezogen auf 1 ganzes Jahr, danach bei Jungvieh zugeordnet</t>
  </si>
  <si>
    <t>Std/Tag</t>
  </si>
  <si>
    <t>Summe Std/Tag</t>
  </si>
  <si>
    <t>Summe Std/Jahr</t>
  </si>
  <si>
    <t>xxxxx</t>
  </si>
  <si>
    <t>xxx</t>
  </si>
  <si>
    <t>Angaben in min/Tag</t>
  </si>
  <si>
    <r>
      <t xml:space="preserve">Anzahl Tage </t>
    </r>
    <r>
      <rPr>
        <b/>
        <sz val="18"/>
        <color indexed="10"/>
        <rFont val="Arial"/>
        <family val="2"/>
      </rPr>
      <t>(Winter)</t>
    </r>
  </si>
  <si>
    <r>
      <t xml:space="preserve">Anzahl Tage </t>
    </r>
    <r>
      <rPr>
        <b/>
        <sz val="18"/>
        <color indexed="10"/>
        <rFont val="Arial"/>
        <family val="2"/>
      </rPr>
      <t>(Sommer)</t>
    </r>
  </si>
  <si>
    <t>Summe Std/Winter</t>
  </si>
  <si>
    <t>Std. insg./Winter</t>
  </si>
  <si>
    <r>
      <t>Std./Kuh+JV im Winter.</t>
    </r>
    <r>
      <rPr>
        <b/>
        <vertAlign val="superscript"/>
        <sz val="16"/>
        <rFont val="Arial"/>
        <family val="2"/>
      </rPr>
      <t>1)</t>
    </r>
  </si>
  <si>
    <t>Std. insg./Sommer</t>
  </si>
  <si>
    <r>
      <t>Std./Kuh+JV im Sommer.</t>
    </r>
    <r>
      <rPr>
        <b/>
        <vertAlign val="superscript"/>
        <sz val="16"/>
        <rFont val="Arial"/>
        <family val="2"/>
      </rPr>
      <t>1)</t>
    </r>
  </si>
  <si>
    <t>Zusammenfassung:</t>
  </si>
  <si>
    <t>Winter</t>
  </si>
  <si>
    <t>Summen</t>
  </si>
  <si>
    <t>Std gesamt</t>
  </si>
  <si>
    <t>Sommer</t>
  </si>
  <si>
    <t>gesamt</t>
  </si>
  <si>
    <t>Summe Std/Sommer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</si>
</sst>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\ &quot;Std.&quot;"/>
    <numFmt numFmtId="165" formatCode="0.00\ &quot;AK&quot;"/>
    <numFmt numFmtId="166" formatCode="0\ &quot;Std.&quot;"/>
    <numFmt numFmtId="167" formatCode="0.00\ &quot;Std.&quot;"/>
    <numFmt numFmtId="168" formatCode="0.00\ &quot;min.&quot;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vertAlign val="superscript"/>
      <sz val="16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6"/>
      <color indexed="81"/>
      <name val="Tahoma"/>
      <family val="2"/>
    </font>
    <font>
      <b/>
      <sz val="18"/>
      <color indexed="10"/>
      <name val="Arial"/>
      <family val="2"/>
    </font>
    <font>
      <b/>
      <sz val="20"/>
      <color rgb="FFFFFF00"/>
      <name val="Arial"/>
      <family val="2"/>
    </font>
    <font>
      <b/>
      <sz val="26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167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67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0" fillId="0" borderId="10" xfId="0" applyBorder="1" applyProtection="1"/>
    <xf numFmtId="0" fontId="2" fillId="0" borderId="1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13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1" fillId="2" borderId="0" xfId="0" applyFont="1" applyFill="1" applyBorder="1" applyProtection="1"/>
    <xf numFmtId="0" fontId="6" fillId="0" borderId="14" xfId="0" applyFont="1" applyBorder="1" applyProtection="1"/>
    <xf numFmtId="0" fontId="6" fillId="0" borderId="0" xfId="0" applyFont="1" applyProtection="1"/>
    <xf numFmtId="0" fontId="6" fillId="0" borderId="15" xfId="0" applyFont="1" applyBorder="1" applyProtection="1"/>
    <xf numFmtId="0" fontId="6" fillId="0" borderId="8" xfId="0" applyFont="1" applyFill="1" applyBorder="1" applyProtection="1"/>
    <xf numFmtId="0" fontId="6" fillId="0" borderId="16" xfId="0" applyFont="1" applyBorder="1" applyProtection="1"/>
    <xf numFmtId="0" fontId="6" fillId="3" borderId="17" xfId="0" applyFont="1" applyFill="1" applyBorder="1" applyProtection="1"/>
    <xf numFmtId="0" fontId="6" fillId="3" borderId="0" xfId="0" applyFont="1" applyFill="1" applyBorder="1" applyProtection="1"/>
    <xf numFmtId="0" fontId="6" fillId="3" borderId="14" xfId="0" applyFont="1" applyFill="1" applyBorder="1" applyProtection="1"/>
    <xf numFmtId="0" fontId="7" fillId="0" borderId="0" xfId="0" applyFont="1" applyProtection="1"/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 wrapText="1"/>
    </xf>
    <xf numFmtId="0" fontId="1" fillId="5" borderId="19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167" fontId="3" fillId="0" borderId="12" xfId="0" applyNumberFormat="1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vertical="top" wrapText="1"/>
    </xf>
    <xf numFmtId="165" fontId="3" fillId="0" borderId="21" xfId="0" applyNumberFormat="1" applyFont="1" applyBorder="1" applyAlignment="1" applyProtection="1">
      <alignment horizontal="center" vertical="top" wrapText="1"/>
    </xf>
    <xf numFmtId="167" fontId="3" fillId="0" borderId="21" xfId="0" applyNumberFormat="1" applyFont="1" applyBorder="1" applyAlignment="1" applyProtection="1">
      <alignment horizontal="center" vertical="top" wrapText="1"/>
    </xf>
    <xf numFmtId="167" fontId="3" fillId="0" borderId="22" xfId="0" applyNumberFormat="1" applyFont="1" applyBorder="1" applyAlignment="1" applyProtection="1">
      <alignment horizontal="center" vertical="top" wrapText="1"/>
    </xf>
    <xf numFmtId="167" fontId="3" fillId="0" borderId="23" xfId="0" applyNumberFormat="1" applyFont="1" applyBorder="1" applyAlignment="1" applyProtection="1">
      <alignment horizontal="center" vertical="top" wrapText="1"/>
    </xf>
    <xf numFmtId="167" fontId="3" fillId="0" borderId="24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3" fillId="0" borderId="1" xfId="0" applyFont="1" applyBorder="1" applyAlignment="1" applyProtection="1">
      <alignment vertical="top" wrapText="1"/>
    </xf>
    <xf numFmtId="166" fontId="3" fillId="0" borderId="25" xfId="0" applyNumberFormat="1" applyFont="1" applyBorder="1" applyAlignment="1" applyProtection="1">
      <alignment horizontal="center" vertical="top" shrinkToFit="1"/>
    </xf>
    <xf numFmtId="166" fontId="3" fillId="0" borderId="26" xfId="0" applyNumberFormat="1" applyFont="1" applyBorder="1" applyAlignment="1" applyProtection="1">
      <alignment horizontal="center" vertical="top" shrinkToFit="1"/>
    </xf>
    <xf numFmtId="166" fontId="3" fillId="0" borderId="27" xfId="0" applyNumberFormat="1" applyFont="1" applyBorder="1" applyAlignment="1" applyProtection="1">
      <alignment horizontal="center" vertical="top" shrinkToFit="1"/>
    </xf>
    <xf numFmtId="166" fontId="3" fillId="0" borderId="28" xfId="0" applyNumberFormat="1" applyFont="1" applyBorder="1" applyAlignment="1" applyProtection="1">
      <alignment horizontal="center" vertical="top" shrinkToFit="1"/>
    </xf>
    <xf numFmtId="166" fontId="3" fillId="0" borderId="12" xfId="0" applyNumberFormat="1" applyFont="1" applyBorder="1" applyAlignment="1" applyProtection="1">
      <alignment horizontal="center" vertical="top" shrinkToFit="1"/>
    </xf>
    <xf numFmtId="0" fontId="3" fillId="3" borderId="15" xfId="0" applyFont="1" applyFill="1" applyBorder="1" applyAlignment="1" applyProtection="1">
      <alignment vertical="top" wrapText="1"/>
    </xf>
    <xf numFmtId="0" fontId="3" fillId="3" borderId="29" xfId="0" applyFont="1" applyFill="1" applyBorder="1" applyAlignment="1" applyProtection="1">
      <alignment vertical="top" wrapText="1"/>
    </xf>
    <xf numFmtId="164" fontId="1" fillId="3" borderId="30" xfId="0" applyNumberFormat="1" applyFont="1" applyFill="1" applyBorder="1" applyAlignment="1" applyProtection="1">
      <alignment horizontal="center" vertical="center" wrapText="1"/>
    </xf>
    <xf numFmtId="164" fontId="1" fillId="3" borderId="31" xfId="0" applyNumberFormat="1" applyFont="1" applyFill="1" applyBorder="1" applyAlignment="1" applyProtection="1">
      <alignment horizontal="center" vertical="center" wrapText="1"/>
    </xf>
    <xf numFmtId="164" fontId="1" fillId="3" borderId="32" xfId="0" applyNumberFormat="1" applyFont="1" applyFill="1" applyBorder="1" applyAlignment="1" applyProtection="1">
      <alignment horizontal="center" vertical="center" wrapText="1"/>
    </xf>
    <xf numFmtId="164" fontId="1" fillId="3" borderId="2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33" xfId="0" applyBorder="1" applyProtection="1"/>
    <xf numFmtId="0" fontId="6" fillId="5" borderId="0" xfId="0" applyFont="1" applyFill="1" applyAlignment="1" applyProtection="1"/>
    <xf numFmtId="167" fontId="3" fillId="6" borderId="12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65" fontId="3" fillId="6" borderId="21" xfId="0" applyNumberFormat="1" applyFont="1" applyFill="1" applyBorder="1" applyAlignment="1" applyProtection="1">
      <alignment horizontal="center" vertical="center" wrapText="1"/>
    </xf>
    <xf numFmtId="167" fontId="3" fillId="6" borderId="21" xfId="0" applyNumberFormat="1" applyFont="1" applyFill="1" applyBorder="1" applyAlignment="1" applyProtection="1">
      <alignment horizontal="center" vertical="center" wrapText="1"/>
    </xf>
    <xf numFmtId="167" fontId="3" fillId="6" borderId="22" xfId="0" applyNumberFormat="1" applyFont="1" applyFill="1" applyBorder="1" applyAlignment="1" applyProtection="1">
      <alignment horizontal="center" vertical="center" wrapText="1"/>
    </xf>
    <xf numFmtId="167" fontId="3" fillId="6" borderId="2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6" fontId="3" fillId="7" borderId="25" xfId="0" applyNumberFormat="1" applyFont="1" applyFill="1" applyBorder="1" applyAlignment="1" applyProtection="1">
      <alignment horizontal="center" vertical="center" shrinkToFit="1"/>
    </xf>
    <xf numFmtId="166" fontId="3" fillId="7" borderId="26" xfId="0" applyNumberFormat="1" applyFont="1" applyFill="1" applyBorder="1" applyAlignment="1" applyProtection="1">
      <alignment horizontal="center" vertical="center" shrinkToFit="1"/>
    </xf>
    <xf numFmtId="166" fontId="3" fillId="7" borderId="27" xfId="0" applyNumberFormat="1" applyFont="1" applyFill="1" applyBorder="1" applyAlignment="1" applyProtection="1">
      <alignment horizontal="center" vertical="center" shrinkToFit="1"/>
    </xf>
    <xf numFmtId="166" fontId="3" fillId="7" borderId="28" xfId="0" applyNumberFormat="1" applyFont="1" applyFill="1" applyBorder="1" applyAlignment="1" applyProtection="1">
      <alignment horizontal="center" vertical="center" shrinkToFit="1"/>
    </xf>
    <xf numFmtId="167" fontId="3" fillId="7" borderId="12" xfId="0" applyNumberFormat="1" applyFont="1" applyFill="1" applyBorder="1" applyAlignment="1" applyProtection="1">
      <alignment horizontal="center" vertical="center" wrapText="1"/>
    </xf>
    <xf numFmtId="166" fontId="3" fillId="7" borderId="12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6" fontId="15" fillId="8" borderId="12" xfId="0" applyNumberFormat="1" applyFont="1" applyFill="1" applyBorder="1" applyAlignment="1" applyProtection="1">
      <alignment horizontal="center" vertical="center" wrapText="1"/>
    </xf>
    <xf numFmtId="167" fontId="15" fillId="8" borderId="12" xfId="0" applyNumberFormat="1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Protection="1"/>
    <xf numFmtId="0" fontId="6" fillId="7" borderId="17" xfId="0" applyFont="1" applyFill="1" applyBorder="1" applyProtection="1"/>
    <xf numFmtId="168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38" xfId="0" applyFont="1" applyBorder="1" applyProtection="1"/>
    <xf numFmtId="0" fontId="6" fillId="0" borderId="40" xfId="0" applyFont="1" applyBorder="1" applyProtection="1"/>
    <xf numFmtId="0" fontId="16" fillId="4" borderId="37" xfId="0" applyFont="1" applyFill="1" applyBorder="1" applyAlignment="1" applyProtection="1">
      <alignment horizontal="center"/>
      <protection locked="0"/>
    </xf>
    <xf numFmtId="0" fontId="1" fillId="10" borderId="27" xfId="0" applyFont="1" applyFill="1" applyBorder="1" applyProtection="1"/>
    <xf numFmtId="0" fontId="1" fillId="10" borderId="27" xfId="0" applyFont="1" applyFill="1" applyBorder="1" applyAlignment="1" applyProtection="1">
      <alignment horizontal="center"/>
    </xf>
    <xf numFmtId="0" fontId="1" fillId="11" borderId="27" xfId="0" applyFont="1" applyFill="1" applyBorder="1" applyProtection="1"/>
    <xf numFmtId="0" fontId="1" fillId="12" borderId="27" xfId="0" applyFont="1" applyFill="1" applyBorder="1" applyProtection="1"/>
    <xf numFmtId="0" fontId="1" fillId="10" borderId="27" xfId="0" applyFont="1" applyFill="1" applyBorder="1" applyAlignment="1" applyProtection="1">
      <alignment horizontal="center"/>
    </xf>
    <xf numFmtId="167" fontId="3" fillId="7" borderId="34" xfId="0" applyNumberFormat="1" applyFont="1" applyFill="1" applyBorder="1" applyAlignment="1" applyProtection="1">
      <alignment horizontal="center" vertical="top" wrapText="1"/>
    </xf>
    <xf numFmtId="167" fontId="3" fillId="7" borderId="35" xfId="0" applyNumberFormat="1" applyFont="1" applyFill="1" applyBorder="1" applyAlignment="1" applyProtection="1">
      <alignment horizontal="center" vertical="top" wrapText="1"/>
    </xf>
    <xf numFmtId="0" fontId="1" fillId="3" borderId="34" xfId="0" applyFont="1" applyFill="1" applyBorder="1" applyAlignment="1" applyProtection="1">
      <alignment horizontal="center" vertical="top" wrapText="1"/>
    </xf>
    <xf numFmtId="0" fontId="1" fillId="3" borderId="35" xfId="0" applyFont="1" applyFill="1" applyBorder="1" applyAlignment="1" applyProtection="1">
      <alignment horizontal="center" vertical="top" wrapText="1"/>
    </xf>
    <xf numFmtId="167" fontId="3" fillId="6" borderId="14" xfId="0" applyNumberFormat="1" applyFont="1" applyFill="1" applyBorder="1" applyAlignment="1" applyProtection="1">
      <alignment horizontal="center" vertical="top" wrapText="1"/>
    </xf>
    <xf numFmtId="167" fontId="3" fillId="6" borderId="12" xfId="0" applyNumberFormat="1" applyFont="1" applyFill="1" applyBorder="1" applyAlignment="1" applyProtection="1">
      <alignment horizontal="center" vertical="top" wrapText="1"/>
    </xf>
    <xf numFmtId="0" fontId="12" fillId="4" borderId="10" xfId="0" applyFont="1" applyFill="1" applyBorder="1" applyAlignment="1" applyProtection="1">
      <alignment horizontal="center"/>
    </xf>
    <xf numFmtId="0" fontId="12" fillId="4" borderId="33" xfId="0" applyFont="1" applyFill="1" applyBorder="1" applyAlignment="1" applyProtection="1">
      <alignment horizontal="center"/>
    </xf>
    <xf numFmtId="0" fontId="1" fillId="4" borderId="36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center"/>
    </xf>
    <xf numFmtId="0" fontId="1" fillId="10" borderId="41" xfId="0" applyFont="1" applyFill="1" applyBorder="1" applyAlignment="1" applyProtection="1">
      <alignment horizontal="center"/>
    </xf>
    <xf numFmtId="0" fontId="1" fillId="10" borderId="42" xfId="0" applyFont="1" applyFill="1" applyBorder="1" applyAlignment="1" applyProtection="1">
      <alignment horizontal="center"/>
    </xf>
    <xf numFmtId="167" fontId="3" fillId="3" borderId="14" xfId="0" applyNumberFormat="1" applyFont="1" applyFill="1" applyBorder="1" applyAlignment="1" applyProtection="1">
      <alignment horizontal="center" vertical="top" wrapText="1"/>
    </xf>
    <xf numFmtId="167" fontId="3" fillId="3" borderId="12" xfId="0" applyNumberFormat="1" applyFont="1" applyFill="1" applyBorder="1" applyAlignment="1" applyProtection="1">
      <alignment horizontal="center" vertical="top" wrapText="1"/>
    </xf>
    <xf numFmtId="0" fontId="1" fillId="2" borderId="36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right"/>
    </xf>
    <xf numFmtId="0" fontId="3" fillId="9" borderId="9" xfId="0" applyFont="1" applyFill="1" applyBorder="1" applyAlignment="1" applyProtection="1">
      <alignment horizontal="center"/>
    </xf>
    <xf numFmtId="0" fontId="3" fillId="9" borderId="10" xfId="0" applyFont="1" applyFill="1" applyBorder="1" applyAlignment="1" applyProtection="1">
      <alignment horizontal="center"/>
    </xf>
    <xf numFmtId="0" fontId="3" fillId="9" borderId="33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9" borderId="14" xfId="0" applyFont="1" applyFill="1" applyBorder="1" applyAlignment="1" applyProtection="1">
      <alignment horizontal="center"/>
    </xf>
    <xf numFmtId="0" fontId="1" fillId="4" borderId="43" xfId="0" applyFont="1" applyFill="1" applyBorder="1" applyProtection="1">
      <protection locked="0"/>
    </xf>
    <xf numFmtId="0" fontId="6" fillId="0" borderId="43" xfId="0" applyFont="1" applyBorder="1" applyProtection="1"/>
    <xf numFmtId="0" fontId="1" fillId="6" borderId="43" xfId="0" applyFont="1" applyFill="1" applyBorder="1" applyProtection="1"/>
    <xf numFmtId="0" fontId="6" fillId="3" borderId="34" xfId="0" applyFont="1" applyFill="1" applyBorder="1" applyProtection="1"/>
    <xf numFmtId="0" fontId="3" fillId="9" borderId="15" xfId="0" applyFont="1" applyFill="1" applyBorder="1" applyAlignment="1" applyProtection="1">
      <alignment horizontal="center"/>
    </xf>
    <xf numFmtId="0" fontId="3" fillId="9" borderId="8" xfId="0" applyFont="1" applyFill="1" applyBorder="1" applyAlignment="1" applyProtection="1">
      <alignment horizontal="center"/>
    </xf>
    <xf numFmtId="0" fontId="3" fillId="9" borderId="16" xfId="0" applyFont="1" applyFill="1" applyBorder="1" applyAlignment="1" applyProtection="1">
      <alignment horizontal="center"/>
    </xf>
    <xf numFmtId="0" fontId="6" fillId="7" borderId="34" xfId="0" applyFont="1" applyFill="1" applyBorder="1" applyProtection="1"/>
    <xf numFmtId="0" fontId="6" fillId="0" borderId="44" xfId="0" applyFont="1" applyBorder="1" applyProtection="1"/>
    <xf numFmtId="0" fontId="0" fillId="0" borderId="45" xfId="0" applyBorder="1" applyProtection="1"/>
    <xf numFmtId="0" fontId="0" fillId="0" borderId="46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16" fillId="0" borderId="45" xfId="0" applyFont="1" applyBorder="1" applyAlignment="1" applyProtection="1">
      <alignment horizontal="center"/>
    </xf>
  </cellXfs>
  <cellStyles count="1">
    <cellStyle name="Standard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6</xdr:col>
      <xdr:colOff>0</xdr:colOff>
      <xdr:row>6</xdr:row>
      <xdr:rowOff>0</xdr:rowOff>
    </xdr:to>
    <xdr:pic>
      <xdr:nvPicPr>
        <xdr:cNvPr id="2055" name="Grafik 1">
          <a:extLst>
            <a:ext uri="{FF2B5EF4-FFF2-40B4-BE49-F238E27FC236}">
              <a16:creationId xmlns="" xmlns:a16="http://schemas.microsoft.com/office/drawing/2014/main" id="{3A764A48-C0A0-4F6C-8399-A128F45C5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596"/>
        <a:stretch>
          <a:fillRect/>
        </a:stretch>
      </xdr:blipFill>
      <xdr:spPr bwMode="auto">
        <a:xfrm>
          <a:off x="3875314" y="1436914"/>
          <a:ext cx="6547757" cy="66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6</xdr:col>
      <xdr:colOff>0</xdr:colOff>
      <xdr:row>26</xdr:row>
      <xdr:rowOff>0</xdr:rowOff>
    </xdr:to>
    <xdr:pic>
      <xdr:nvPicPr>
        <xdr:cNvPr id="2056" name="Grafik 2">
          <a:extLst>
            <a:ext uri="{FF2B5EF4-FFF2-40B4-BE49-F238E27FC236}">
              <a16:creationId xmlns="" xmlns:a16="http://schemas.microsoft.com/office/drawing/2014/main" id="{C33BDA2B-EA1F-4091-AF28-9EC0CD229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628"/>
        <a:stretch>
          <a:fillRect/>
        </a:stretch>
      </xdr:blipFill>
      <xdr:spPr bwMode="auto">
        <a:xfrm>
          <a:off x="3875314" y="9846129"/>
          <a:ext cx="6547757" cy="65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showGridLines="0" showRowColHeaders="0" tabSelected="1" topLeftCell="B1" zoomScale="60" zoomScaleNormal="60" workbookViewId="0">
      <selection activeCell="F30" sqref="F30"/>
    </sheetView>
  </sheetViews>
  <sheetFormatPr baseColWidth="10" defaultColWidth="10.85546875" defaultRowHeight="12.75" x14ac:dyDescent="0.2"/>
  <cols>
    <col min="1" max="1" width="3.42578125" style="19" customWidth="1"/>
    <col min="2" max="2" width="38" style="19" customWidth="1"/>
    <col min="3" max="3" width="16.28515625" style="19" customWidth="1"/>
    <col min="4" max="6" width="30.85546875" style="19" customWidth="1"/>
    <col min="7" max="7" width="32.42578125" style="19" customWidth="1"/>
    <col min="8" max="8" width="18.42578125" style="19" customWidth="1"/>
    <col min="9" max="9" width="22.42578125" style="19" customWidth="1"/>
    <col min="10" max="11" width="10.85546875" style="19"/>
    <col min="12" max="12" width="18.5703125" style="19" customWidth="1"/>
    <col min="13" max="14" width="21.7109375" style="19" customWidth="1"/>
    <col min="15" max="16384" width="10.85546875" style="19"/>
  </cols>
  <sheetData>
    <row r="1" spans="2:14" ht="13.5" thickBot="1" x14ac:dyDescent="0.25"/>
    <row r="2" spans="2:14" ht="23.25" x14ac:dyDescent="0.35">
      <c r="B2" s="20" t="s">
        <v>0</v>
      </c>
      <c r="C2" s="21"/>
      <c r="D2" s="22"/>
      <c r="E2" s="22"/>
      <c r="F2" s="22"/>
      <c r="G2" s="116" t="s">
        <v>30</v>
      </c>
      <c r="H2" s="117"/>
    </row>
    <row r="3" spans="2:14" s="27" customFormat="1" ht="22.5" customHeight="1" x14ac:dyDescent="0.2">
      <c r="B3" s="23" t="s">
        <v>14</v>
      </c>
      <c r="C3" s="24"/>
      <c r="D3" s="25"/>
      <c r="E3" s="25"/>
      <c r="F3" s="25"/>
      <c r="G3" s="25"/>
      <c r="H3" s="26"/>
    </row>
    <row r="4" spans="2:14" s="33" customFormat="1" ht="32.25" customHeight="1" x14ac:dyDescent="0.35">
      <c r="B4" s="28" t="s">
        <v>12</v>
      </c>
      <c r="C4" s="118" t="s">
        <v>41</v>
      </c>
      <c r="D4" s="118"/>
      <c r="E4" s="29"/>
      <c r="F4" s="30" t="s">
        <v>13</v>
      </c>
      <c r="G4" s="31">
        <v>2000</v>
      </c>
      <c r="H4" s="32"/>
    </row>
    <row r="5" spans="2:14" s="33" customFormat="1" ht="24" thickBot="1" x14ac:dyDescent="0.4">
      <c r="B5" s="34" t="s">
        <v>11</v>
      </c>
      <c r="C5" s="11">
        <v>1</v>
      </c>
      <c r="D5" s="35"/>
      <c r="E5" s="129" t="s">
        <v>33</v>
      </c>
      <c r="F5" s="129"/>
      <c r="G5" s="11" t="s">
        <v>41</v>
      </c>
      <c r="H5" s="36"/>
    </row>
    <row r="6" spans="2:14" s="33" customFormat="1" ht="52.35" customHeight="1" thickBot="1" x14ac:dyDescent="0.55000000000000004">
      <c r="B6" s="28" t="s">
        <v>43</v>
      </c>
      <c r="C6" s="104">
        <v>150</v>
      </c>
      <c r="D6" s="100"/>
      <c r="E6" s="101"/>
      <c r="F6" s="101"/>
      <c r="G6" s="102"/>
      <c r="H6" s="103"/>
    </row>
    <row r="7" spans="2:14" s="33" customFormat="1" ht="23.25" x14ac:dyDescent="0.35">
      <c r="B7" s="37"/>
      <c r="C7" s="38"/>
      <c r="D7" s="126" t="s">
        <v>20</v>
      </c>
      <c r="E7" s="127"/>
      <c r="F7" s="127"/>
      <c r="G7" s="130"/>
      <c r="H7" s="92"/>
      <c r="I7" s="93"/>
      <c r="J7" s="40"/>
      <c r="N7" s="40"/>
    </row>
    <row r="8" spans="2:14" s="33" customFormat="1" ht="23.25" x14ac:dyDescent="0.35">
      <c r="B8" s="41" t="s">
        <v>1</v>
      </c>
      <c r="C8" s="112" t="s">
        <v>22</v>
      </c>
      <c r="D8" s="42" t="s">
        <v>3</v>
      </c>
      <c r="E8" s="43" t="s">
        <v>4</v>
      </c>
      <c r="F8" s="44" t="s">
        <v>5</v>
      </c>
      <c r="G8" s="45" t="s">
        <v>7</v>
      </c>
      <c r="H8" s="114" t="s">
        <v>38</v>
      </c>
      <c r="I8" s="110" t="s">
        <v>45</v>
      </c>
    </row>
    <row r="9" spans="2:14" s="40" customFormat="1" ht="82.5" customHeight="1" x14ac:dyDescent="0.35">
      <c r="B9" s="46" t="s">
        <v>2</v>
      </c>
      <c r="C9" s="113"/>
      <c r="D9" s="47" t="s">
        <v>19</v>
      </c>
      <c r="E9" s="48" t="s">
        <v>23</v>
      </c>
      <c r="F9" s="48" t="s">
        <v>6</v>
      </c>
      <c r="G9" s="49" t="s">
        <v>27</v>
      </c>
      <c r="H9" s="115"/>
      <c r="I9" s="111"/>
      <c r="L9" s="109" t="s">
        <v>50</v>
      </c>
      <c r="M9" s="109"/>
      <c r="N9" s="109"/>
    </row>
    <row r="10" spans="2:14" ht="39" customHeight="1" x14ac:dyDescent="0.35">
      <c r="B10" s="12" t="s">
        <v>41</v>
      </c>
      <c r="C10" s="89">
        <f>I10/$G$4</f>
        <v>0</v>
      </c>
      <c r="D10" s="13"/>
      <c r="E10" s="14"/>
      <c r="F10" s="14"/>
      <c r="G10" s="15"/>
      <c r="H10" s="73">
        <f>SUM(D10:G10)</f>
        <v>0</v>
      </c>
      <c r="I10" s="88">
        <f>H10*$C$6</f>
        <v>0</v>
      </c>
      <c r="L10" s="105"/>
      <c r="M10" s="109" t="s">
        <v>52</v>
      </c>
      <c r="N10" s="109"/>
    </row>
    <row r="11" spans="2:14" ht="39" customHeight="1" x14ac:dyDescent="0.35">
      <c r="B11" s="12" t="s">
        <v>41</v>
      </c>
      <c r="C11" s="89">
        <f t="shared" ref="C11:C17" si="0">I11/$G$4</f>
        <v>0</v>
      </c>
      <c r="D11" s="13"/>
      <c r="E11" s="14"/>
      <c r="F11" s="14"/>
      <c r="G11" s="15"/>
      <c r="H11" s="73">
        <f t="shared" ref="H11:H17" si="1">SUM(D11:G11)</f>
        <v>0</v>
      </c>
      <c r="I11" s="88">
        <f t="shared" ref="I11:I17" si="2">H11*$C$6</f>
        <v>0</v>
      </c>
      <c r="L11" s="105"/>
      <c r="M11" s="106" t="s">
        <v>37</v>
      </c>
      <c r="N11" s="106" t="s">
        <v>53</v>
      </c>
    </row>
    <row r="12" spans="2:14" ht="39" customHeight="1" x14ac:dyDescent="0.35">
      <c r="B12" s="12" t="s">
        <v>41</v>
      </c>
      <c r="C12" s="89">
        <f t="shared" si="0"/>
        <v>0</v>
      </c>
      <c r="D12" s="13"/>
      <c r="E12" s="14"/>
      <c r="F12" s="14"/>
      <c r="G12" s="15"/>
      <c r="H12" s="73">
        <f t="shared" si="1"/>
        <v>0</v>
      </c>
      <c r="I12" s="88">
        <f t="shared" si="2"/>
        <v>0</v>
      </c>
      <c r="L12" s="107" t="s">
        <v>51</v>
      </c>
      <c r="M12" s="91">
        <f>H18</f>
        <v>0</v>
      </c>
      <c r="N12" s="90">
        <f>I19</f>
        <v>0</v>
      </c>
    </row>
    <row r="13" spans="2:14" ht="39" customHeight="1" x14ac:dyDescent="0.35">
      <c r="B13" s="12" t="s">
        <v>41</v>
      </c>
      <c r="C13" s="89">
        <f t="shared" si="0"/>
        <v>0</v>
      </c>
      <c r="D13" s="13"/>
      <c r="E13" s="14"/>
      <c r="F13" s="14"/>
      <c r="G13" s="15"/>
      <c r="H13" s="73">
        <f t="shared" si="1"/>
        <v>0</v>
      </c>
      <c r="I13" s="88">
        <f t="shared" si="2"/>
        <v>0</v>
      </c>
      <c r="L13" s="108" t="s">
        <v>54</v>
      </c>
      <c r="M13" s="91">
        <f>H38</f>
        <v>0</v>
      </c>
      <c r="N13" s="90">
        <f>I39</f>
        <v>0</v>
      </c>
    </row>
    <row r="14" spans="2:14" ht="39" customHeight="1" x14ac:dyDescent="0.35">
      <c r="B14" s="12" t="s">
        <v>41</v>
      </c>
      <c r="C14" s="89">
        <f t="shared" si="0"/>
        <v>0</v>
      </c>
      <c r="D14" s="13"/>
      <c r="E14" s="14"/>
      <c r="F14" s="14"/>
      <c r="G14" s="15"/>
      <c r="H14" s="73">
        <f t="shared" si="1"/>
        <v>0</v>
      </c>
      <c r="I14" s="88">
        <f t="shared" si="2"/>
        <v>0</v>
      </c>
      <c r="L14" s="120" t="s">
        <v>55</v>
      </c>
      <c r="M14" s="121"/>
      <c r="N14" s="90">
        <f>SUM(N12:N13)</f>
        <v>0</v>
      </c>
    </row>
    <row r="15" spans="2:14" ht="39" customHeight="1" x14ac:dyDescent="0.2">
      <c r="B15" s="12" t="s">
        <v>41</v>
      </c>
      <c r="C15" s="89">
        <f t="shared" si="0"/>
        <v>0</v>
      </c>
      <c r="D15" s="13"/>
      <c r="E15" s="14"/>
      <c r="F15" s="14"/>
      <c r="G15" s="15"/>
      <c r="H15" s="73">
        <f t="shared" si="1"/>
        <v>0</v>
      </c>
      <c r="I15" s="88">
        <f t="shared" si="2"/>
        <v>0</v>
      </c>
    </row>
    <row r="16" spans="2:14" ht="39" customHeight="1" x14ac:dyDescent="0.2">
      <c r="B16" s="12" t="s">
        <v>41</v>
      </c>
      <c r="C16" s="89">
        <f t="shared" si="0"/>
        <v>0</v>
      </c>
      <c r="D16" s="13"/>
      <c r="E16" s="14"/>
      <c r="F16" s="14"/>
      <c r="G16" s="15"/>
      <c r="H16" s="73">
        <f t="shared" si="1"/>
        <v>0</v>
      </c>
      <c r="I16" s="88">
        <f t="shared" si="2"/>
        <v>0</v>
      </c>
    </row>
    <row r="17" spans="2:10" ht="39" customHeight="1" thickBot="1" x14ac:dyDescent="0.25">
      <c r="B17" s="12" t="s">
        <v>41</v>
      </c>
      <c r="C17" s="89">
        <f t="shared" si="0"/>
        <v>0</v>
      </c>
      <c r="D17" s="16"/>
      <c r="E17" s="17"/>
      <c r="F17" s="17"/>
      <c r="G17" s="18"/>
      <c r="H17" s="73">
        <f t="shared" si="1"/>
        <v>0</v>
      </c>
      <c r="I17" s="88">
        <f t="shared" si="2"/>
        <v>0</v>
      </c>
    </row>
    <row r="18" spans="2:10" s="57" customFormat="1" ht="25.5" customHeight="1" thickTop="1" x14ac:dyDescent="0.3">
      <c r="B18" s="74" t="s">
        <v>10</v>
      </c>
      <c r="C18" s="75">
        <f t="shared" ref="C18:H18" si="3">SUM(C10:C17)</f>
        <v>0</v>
      </c>
      <c r="D18" s="76">
        <f t="shared" si="3"/>
        <v>0</v>
      </c>
      <c r="E18" s="77">
        <f t="shared" si="3"/>
        <v>0</v>
      </c>
      <c r="F18" s="77">
        <f t="shared" si="3"/>
        <v>0</v>
      </c>
      <c r="G18" s="78">
        <f t="shared" si="3"/>
        <v>0</v>
      </c>
      <c r="H18" s="91">
        <f t="shared" si="3"/>
        <v>0</v>
      </c>
      <c r="I18" s="87" t="s">
        <v>40</v>
      </c>
    </row>
    <row r="19" spans="2:10" s="57" customFormat="1" ht="27.75" customHeight="1" x14ac:dyDescent="0.3">
      <c r="B19" s="79" t="s">
        <v>46</v>
      </c>
      <c r="C19" s="83">
        <f>C18*G4</f>
        <v>0</v>
      </c>
      <c r="D19" s="84">
        <f>D18*$C$6</f>
        <v>0</v>
      </c>
      <c r="E19" s="84">
        <f t="shared" ref="E19:G19" si="4">E18*$C$6</f>
        <v>0</v>
      </c>
      <c r="F19" s="84">
        <f t="shared" si="4"/>
        <v>0</v>
      </c>
      <c r="G19" s="84">
        <f t="shared" si="4"/>
        <v>0</v>
      </c>
      <c r="H19" s="87" t="s">
        <v>40</v>
      </c>
      <c r="I19" s="90">
        <f>SUM(I10:I17)</f>
        <v>0</v>
      </c>
    </row>
    <row r="20" spans="2:10" s="57" customFormat="1" ht="48" customHeight="1" thickBot="1" x14ac:dyDescent="0.35">
      <c r="B20" s="80" t="s">
        <v>47</v>
      </c>
      <c r="C20" s="81" t="s">
        <v>40</v>
      </c>
      <c r="D20" s="66">
        <f>IF(C5=0,0,D19/$C$5)</f>
        <v>0</v>
      </c>
      <c r="E20" s="67">
        <f>IF(C5=0,0,E19/$C$5)</f>
        <v>0</v>
      </c>
      <c r="F20" s="67">
        <f>IF(C5=0,0,F19/$C$5)</f>
        <v>0</v>
      </c>
      <c r="G20" s="68">
        <f>IF(C5=0,0,G19/$C$5)</f>
        <v>0</v>
      </c>
      <c r="H20" s="82"/>
      <c r="I20" s="82"/>
    </row>
    <row r="21" spans="2:10" ht="14.25" x14ac:dyDescent="0.2">
      <c r="B21" s="70" t="s">
        <v>29</v>
      </c>
    </row>
    <row r="23" spans="2:10" ht="23.25" x14ac:dyDescent="0.35">
      <c r="B23" s="72" t="s">
        <v>36</v>
      </c>
      <c r="C23" s="72"/>
      <c r="D23" s="72"/>
      <c r="E23" s="72"/>
      <c r="F23" s="72"/>
      <c r="G23" s="72"/>
      <c r="H23" s="33"/>
      <c r="I23" s="33"/>
      <c r="J23" s="33"/>
    </row>
    <row r="24" spans="2:10" ht="24" thickBot="1" x14ac:dyDescent="0.4">
      <c r="B24" s="131">
        <v>1.5</v>
      </c>
      <c r="C24" s="132" t="s">
        <v>31</v>
      </c>
      <c r="D24" s="132"/>
      <c r="E24" s="133">
        <f>B24/60</f>
        <v>2.5000000000000001E-2</v>
      </c>
      <c r="F24" s="132" t="s">
        <v>37</v>
      </c>
      <c r="H24" s="33"/>
      <c r="I24" s="33"/>
      <c r="J24" s="33" t="s">
        <v>32</v>
      </c>
    </row>
    <row r="25" spans="2:10" ht="24" thickBot="1" x14ac:dyDescent="0.4">
      <c r="B25" s="33"/>
      <c r="C25" s="33"/>
      <c r="D25" s="33"/>
      <c r="F25" s="33"/>
      <c r="H25" s="33"/>
      <c r="I25" s="33"/>
      <c r="J25" s="33"/>
    </row>
    <row r="26" spans="2:10" ht="51.95" customHeight="1" thickBot="1" x14ac:dyDescent="0.55000000000000004">
      <c r="B26" s="139" t="s">
        <v>44</v>
      </c>
      <c r="C26" s="144">
        <f>365-C6</f>
        <v>215</v>
      </c>
      <c r="D26" s="140"/>
      <c r="E26" s="140"/>
      <c r="F26" s="140"/>
      <c r="G26" s="141"/>
      <c r="H26" s="142"/>
      <c r="I26" s="143"/>
    </row>
    <row r="27" spans="2:10" ht="24" thickBot="1" x14ac:dyDescent="0.4">
      <c r="B27" s="134"/>
      <c r="C27" s="38"/>
      <c r="D27" s="135" t="s">
        <v>20</v>
      </c>
      <c r="E27" s="136"/>
      <c r="F27" s="136"/>
      <c r="G27" s="137"/>
      <c r="H27" s="92"/>
      <c r="I27" s="138"/>
    </row>
    <row r="28" spans="2:10" ht="22.7" customHeight="1" x14ac:dyDescent="0.2">
      <c r="B28" s="41" t="s">
        <v>1</v>
      </c>
      <c r="C28" s="112" t="s">
        <v>22</v>
      </c>
      <c r="D28" s="42" t="s">
        <v>3</v>
      </c>
      <c r="E28" s="43" t="s">
        <v>4</v>
      </c>
      <c r="F28" s="44" t="s">
        <v>5</v>
      </c>
      <c r="G28" s="45" t="s">
        <v>7</v>
      </c>
      <c r="H28" s="114" t="s">
        <v>38</v>
      </c>
      <c r="I28" s="110" t="s">
        <v>56</v>
      </c>
    </row>
    <row r="29" spans="2:10" ht="72" x14ac:dyDescent="0.2">
      <c r="B29" s="46" t="s">
        <v>2</v>
      </c>
      <c r="C29" s="113"/>
      <c r="D29" s="47" t="s">
        <v>19</v>
      </c>
      <c r="E29" s="48" t="s">
        <v>23</v>
      </c>
      <c r="F29" s="48" t="s">
        <v>6</v>
      </c>
      <c r="G29" s="49" t="s">
        <v>27</v>
      </c>
      <c r="H29" s="115"/>
      <c r="I29" s="111"/>
    </row>
    <row r="30" spans="2:10" ht="39" customHeight="1" x14ac:dyDescent="0.2">
      <c r="B30" s="12" t="s">
        <v>41</v>
      </c>
      <c r="C30" s="89">
        <f>I30/$G$4</f>
        <v>0</v>
      </c>
      <c r="D30" s="13"/>
      <c r="E30" s="14"/>
      <c r="F30" s="14"/>
      <c r="G30" s="15"/>
      <c r="H30" s="73">
        <f>SUM(D30:G30)</f>
        <v>0</v>
      </c>
      <c r="I30" s="88">
        <f>H30*$C$26</f>
        <v>0</v>
      </c>
    </row>
    <row r="31" spans="2:10" ht="39" customHeight="1" x14ac:dyDescent="0.2">
      <c r="B31" s="12" t="s">
        <v>41</v>
      </c>
      <c r="C31" s="89">
        <f t="shared" ref="C31:C37" si="5">I31/$G$4</f>
        <v>0</v>
      </c>
      <c r="D31" s="13"/>
      <c r="E31" s="14"/>
      <c r="F31" s="14"/>
      <c r="G31" s="15"/>
      <c r="H31" s="73">
        <f t="shared" ref="H31:H37" si="6">SUM(D31:G31)</f>
        <v>0</v>
      </c>
      <c r="I31" s="88">
        <f t="shared" ref="I31:I37" si="7">H31*$C$26</f>
        <v>0</v>
      </c>
    </row>
    <row r="32" spans="2:10" ht="39" customHeight="1" x14ac:dyDescent="0.2">
      <c r="B32" s="12" t="s">
        <v>41</v>
      </c>
      <c r="C32" s="89">
        <f t="shared" si="5"/>
        <v>0</v>
      </c>
      <c r="D32" s="13"/>
      <c r="E32" s="14"/>
      <c r="F32" s="14"/>
      <c r="G32" s="15"/>
      <c r="H32" s="73">
        <f t="shared" si="6"/>
        <v>0</v>
      </c>
      <c r="I32" s="88">
        <f t="shared" si="7"/>
        <v>0</v>
      </c>
    </row>
    <row r="33" spans="2:9" ht="39" customHeight="1" x14ac:dyDescent="0.2">
      <c r="B33" s="12" t="s">
        <v>41</v>
      </c>
      <c r="C33" s="89">
        <f t="shared" si="5"/>
        <v>0</v>
      </c>
      <c r="D33" s="13"/>
      <c r="E33" s="14"/>
      <c r="F33" s="14"/>
      <c r="G33" s="15"/>
      <c r="H33" s="73">
        <f t="shared" si="6"/>
        <v>0</v>
      </c>
      <c r="I33" s="88">
        <f t="shared" si="7"/>
        <v>0</v>
      </c>
    </row>
    <row r="34" spans="2:9" ht="39" customHeight="1" x14ac:dyDescent="0.2">
      <c r="B34" s="12" t="s">
        <v>41</v>
      </c>
      <c r="C34" s="89">
        <f t="shared" si="5"/>
        <v>0</v>
      </c>
      <c r="D34" s="13"/>
      <c r="E34" s="14"/>
      <c r="F34" s="14"/>
      <c r="G34" s="15"/>
      <c r="H34" s="73">
        <f t="shared" si="6"/>
        <v>0</v>
      </c>
      <c r="I34" s="88">
        <f t="shared" si="7"/>
        <v>0</v>
      </c>
    </row>
    <row r="35" spans="2:9" ht="39" customHeight="1" x14ac:dyDescent="0.2">
      <c r="B35" s="12" t="s">
        <v>41</v>
      </c>
      <c r="C35" s="89">
        <f t="shared" si="5"/>
        <v>0</v>
      </c>
      <c r="D35" s="13"/>
      <c r="E35" s="14"/>
      <c r="F35" s="14"/>
      <c r="G35" s="15"/>
      <c r="H35" s="73">
        <f t="shared" si="6"/>
        <v>0</v>
      </c>
      <c r="I35" s="88">
        <f t="shared" si="7"/>
        <v>0</v>
      </c>
    </row>
    <row r="36" spans="2:9" ht="39" customHeight="1" x14ac:dyDescent="0.2">
      <c r="B36" s="12" t="s">
        <v>41</v>
      </c>
      <c r="C36" s="89">
        <f t="shared" si="5"/>
        <v>0</v>
      </c>
      <c r="D36" s="13"/>
      <c r="E36" s="14"/>
      <c r="F36" s="14"/>
      <c r="G36" s="15"/>
      <c r="H36" s="73">
        <f t="shared" si="6"/>
        <v>0</v>
      </c>
      <c r="I36" s="88">
        <f t="shared" si="7"/>
        <v>0</v>
      </c>
    </row>
    <row r="37" spans="2:9" ht="39" customHeight="1" thickBot="1" x14ac:dyDescent="0.25">
      <c r="B37" s="12" t="s">
        <v>41</v>
      </c>
      <c r="C37" s="89">
        <f t="shared" si="5"/>
        <v>0</v>
      </c>
      <c r="D37" s="16"/>
      <c r="E37" s="17"/>
      <c r="F37" s="17"/>
      <c r="G37" s="18"/>
      <c r="H37" s="73">
        <f t="shared" si="6"/>
        <v>0</v>
      </c>
      <c r="I37" s="88">
        <f t="shared" si="7"/>
        <v>0</v>
      </c>
    </row>
    <row r="38" spans="2:9" ht="27" thickTop="1" x14ac:dyDescent="0.2">
      <c r="B38" s="74" t="s">
        <v>10</v>
      </c>
      <c r="C38" s="75">
        <f t="shared" ref="C38:H38" si="8">SUM(C30:C37)</f>
        <v>0</v>
      </c>
      <c r="D38" s="76">
        <f t="shared" si="8"/>
        <v>0</v>
      </c>
      <c r="E38" s="77">
        <f t="shared" si="8"/>
        <v>0</v>
      </c>
      <c r="F38" s="77">
        <f t="shared" si="8"/>
        <v>0</v>
      </c>
      <c r="G38" s="78">
        <f t="shared" si="8"/>
        <v>0</v>
      </c>
      <c r="H38" s="91">
        <f t="shared" si="8"/>
        <v>0</v>
      </c>
      <c r="I38" s="87" t="s">
        <v>40</v>
      </c>
    </row>
    <row r="39" spans="2:9" ht="26.25" x14ac:dyDescent="0.2">
      <c r="B39" s="79" t="s">
        <v>48</v>
      </c>
      <c r="C39" s="83">
        <f>C38*G4</f>
        <v>0</v>
      </c>
      <c r="D39" s="84">
        <f>D38*$C$26</f>
        <v>0</v>
      </c>
      <c r="E39" s="84">
        <f t="shared" ref="E39:G39" si="9">E38*$C$26</f>
        <v>0</v>
      </c>
      <c r="F39" s="84">
        <f t="shared" si="9"/>
        <v>0</v>
      </c>
      <c r="G39" s="84">
        <f t="shared" si="9"/>
        <v>0</v>
      </c>
      <c r="H39" s="87" t="s">
        <v>40</v>
      </c>
      <c r="I39" s="90">
        <f>SUM(I30:I37)</f>
        <v>0</v>
      </c>
    </row>
    <row r="40" spans="2:9" ht="44.25" thickBot="1" x14ac:dyDescent="0.25">
      <c r="B40" s="80" t="s">
        <v>49</v>
      </c>
      <c r="C40" s="81" t="s">
        <v>40</v>
      </c>
      <c r="D40" s="66">
        <f>IF($C$5=0,0,D39/$C$5)</f>
        <v>0</v>
      </c>
      <c r="E40" s="66">
        <f t="shared" ref="E40:G40" si="10">IF($C$5=0,0,E39/$C$5)</f>
        <v>0</v>
      </c>
      <c r="F40" s="66">
        <f t="shared" si="10"/>
        <v>0</v>
      </c>
      <c r="G40" s="66">
        <f t="shared" si="10"/>
        <v>0</v>
      </c>
      <c r="H40" s="82"/>
      <c r="I40" s="82"/>
    </row>
    <row r="41" spans="2:9" ht="14.25" x14ac:dyDescent="0.2">
      <c r="B41" s="70" t="s">
        <v>29</v>
      </c>
    </row>
  </sheetData>
  <sheetProtection sheet="1" objects="1" scenarios="1"/>
  <mergeCells count="14">
    <mergeCell ref="D27:G27"/>
    <mergeCell ref="C28:C29"/>
    <mergeCell ref="H28:H29"/>
    <mergeCell ref="I28:I29"/>
    <mergeCell ref="D7:G7"/>
    <mergeCell ref="G2:H2"/>
    <mergeCell ref="C4:D4"/>
    <mergeCell ref="E5:F5"/>
    <mergeCell ref="L14:M14"/>
    <mergeCell ref="M10:N10"/>
    <mergeCell ref="L9:N9"/>
    <mergeCell ref="I8:I9"/>
    <mergeCell ref="C8:C9"/>
    <mergeCell ref="H8:H9"/>
  </mergeCells>
  <phoneticPr fontId="0" type="noConversion"/>
  <conditionalFormatting sqref="H10 C18:G19">
    <cfRule type="cellIs" dxfId="15" priority="13" stopIfTrue="1" operator="equal">
      <formula>0</formula>
    </cfRule>
  </conditionalFormatting>
  <conditionalFormatting sqref="D20:G20">
    <cfRule type="cellIs" dxfId="14" priority="14" stopIfTrue="1" operator="equal">
      <formula>0</formula>
    </cfRule>
  </conditionalFormatting>
  <conditionalFormatting sqref="H18:I19 H11:H17">
    <cfRule type="cellIs" dxfId="13" priority="12" stopIfTrue="1" operator="equal">
      <formula>0</formula>
    </cfRule>
  </conditionalFormatting>
  <conditionalFormatting sqref="I10:I17">
    <cfRule type="cellIs" dxfId="12" priority="11" stopIfTrue="1" operator="equal">
      <formula>0</formula>
    </cfRule>
  </conditionalFormatting>
  <conditionalFormatting sqref="H30 C38:G39">
    <cfRule type="cellIs" dxfId="11" priority="5" stopIfTrue="1" operator="equal">
      <formula>0</formula>
    </cfRule>
  </conditionalFormatting>
  <conditionalFormatting sqref="D40:G40">
    <cfRule type="cellIs" dxfId="10" priority="6" stopIfTrue="1" operator="equal">
      <formula>0</formula>
    </cfRule>
  </conditionalFormatting>
  <conditionalFormatting sqref="H38:I39 H31:H37">
    <cfRule type="cellIs" dxfId="9" priority="4" stopIfTrue="1" operator="equal">
      <formula>0</formula>
    </cfRule>
  </conditionalFormatting>
  <conditionalFormatting sqref="I30:I37">
    <cfRule type="cellIs" dxfId="8" priority="3" stopIfTrue="1" operator="equal">
      <formula>0</formula>
    </cfRule>
  </conditionalFormatting>
  <conditionalFormatting sqref="M12:M13">
    <cfRule type="cellIs" dxfId="7" priority="2" stopIfTrue="1" operator="equal">
      <formula>0</formula>
    </cfRule>
  </conditionalFormatting>
  <conditionalFormatting sqref="N12:N14">
    <cfRule type="cellIs" dxfId="6" priority="1" stopIfTrue="1" operator="equal">
      <formula>0</formula>
    </cfRule>
  </conditionalFormatting>
  <printOptions horizontalCentered="1" verticalCentered="1"/>
  <pageMargins left="0.56000000000000005" right="0.47244094488188981" top="0.70866141732283472" bottom="0.98425196850393704" header="0.51181102362204722" footer="0.51181102362204722"/>
  <pageSetup paperSize="9" scale="3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showGridLines="0" showRowColHeaders="0" zoomScale="75" zoomScaleNormal="75" workbookViewId="0">
      <selection activeCell="D6" sqref="D6:G6"/>
    </sheetView>
  </sheetViews>
  <sheetFormatPr baseColWidth="10" defaultColWidth="10.85546875" defaultRowHeight="12.75" x14ac:dyDescent="0.2"/>
  <cols>
    <col min="1" max="1" width="3.42578125" style="19" customWidth="1"/>
    <col min="2" max="2" width="32.28515625" style="19" customWidth="1"/>
    <col min="3" max="3" width="16.28515625" style="19" customWidth="1"/>
    <col min="4" max="6" width="30.85546875" style="19" customWidth="1"/>
    <col min="7" max="7" width="32.42578125" style="19" customWidth="1"/>
    <col min="8" max="8" width="18.42578125" style="19" customWidth="1"/>
    <col min="9" max="16384" width="10.85546875" style="19"/>
  </cols>
  <sheetData>
    <row r="1" spans="2:12" ht="13.5" thickBot="1" x14ac:dyDescent="0.25"/>
    <row r="2" spans="2:12" ht="23.25" x14ac:dyDescent="0.35">
      <c r="B2" s="20" t="s">
        <v>0</v>
      </c>
      <c r="C2" s="21"/>
      <c r="D2" s="22"/>
      <c r="E2" s="22"/>
      <c r="F2" s="22"/>
      <c r="G2" s="22"/>
      <c r="H2" s="71"/>
    </row>
    <row r="3" spans="2:12" s="27" customFormat="1" ht="22.5" customHeight="1" x14ac:dyDescent="0.2">
      <c r="B3" s="23" t="s">
        <v>14</v>
      </c>
      <c r="C3" s="24"/>
      <c r="D3" s="25"/>
      <c r="E3" s="25"/>
      <c r="F3" s="25"/>
      <c r="G3" s="25"/>
      <c r="H3" s="26"/>
    </row>
    <row r="4" spans="2:12" s="33" customFormat="1" ht="32.25" customHeight="1" x14ac:dyDescent="0.35">
      <c r="B4" s="28" t="s">
        <v>12</v>
      </c>
      <c r="C4" s="124" t="s">
        <v>18</v>
      </c>
      <c r="D4" s="124"/>
      <c r="E4" s="29"/>
      <c r="F4" s="30" t="s">
        <v>13</v>
      </c>
      <c r="G4" s="9">
        <v>2000</v>
      </c>
      <c r="H4" s="32"/>
    </row>
    <row r="5" spans="2:12" s="33" customFormat="1" ht="24" thickBot="1" x14ac:dyDescent="0.4">
      <c r="B5" s="34" t="s">
        <v>11</v>
      </c>
      <c r="C5" s="10">
        <v>60</v>
      </c>
      <c r="D5" s="35"/>
      <c r="E5" s="119" t="s">
        <v>34</v>
      </c>
      <c r="F5" s="119"/>
      <c r="G5" s="10">
        <v>8</v>
      </c>
      <c r="H5" s="36"/>
    </row>
    <row r="6" spans="2:12" s="33" customFormat="1" ht="23.25" x14ac:dyDescent="0.35">
      <c r="B6" s="37"/>
      <c r="C6" s="38"/>
      <c r="D6" s="126" t="s">
        <v>20</v>
      </c>
      <c r="E6" s="127"/>
      <c r="F6" s="127"/>
      <c r="G6" s="128"/>
      <c r="H6" s="39"/>
    </row>
    <row r="7" spans="2:12" s="33" customFormat="1" ht="23.25" x14ac:dyDescent="0.35">
      <c r="B7" s="41" t="s">
        <v>1</v>
      </c>
      <c r="C7" s="112" t="s">
        <v>22</v>
      </c>
      <c r="D7" s="42" t="s">
        <v>3</v>
      </c>
      <c r="E7" s="43" t="s">
        <v>4</v>
      </c>
      <c r="F7" s="43" t="s">
        <v>5</v>
      </c>
      <c r="G7" s="45" t="s">
        <v>7</v>
      </c>
      <c r="H7" s="122" t="s">
        <v>9</v>
      </c>
    </row>
    <row r="8" spans="2:12" s="40" customFormat="1" ht="82.5" customHeight="1" x14ac:dyDescent="0.25">
      <c r="B8" s="46" t="s">
        <v>2</v>
      </c>
      <c r="C8" s="113"/>
      <c r="D8" s="47" t="s">
        <v>19</v>
      </c>
      <c r="E8" s="48" t="s">
        <v>23</v>
      </c>
      <c r="F8" s="48" t="s">
        <v>6</v>
      </c>
      <c r="G8" s="49" t="s">
        <v>8</v>
      </c>
      <c r="H8" s="123"/>
    </row>
    <row r="9" spans="2:12" ht="39" customHeight="1" x14ac:dyDescent="0.2">
      <c r="B9" s="1" t="s">
        <v>15</v>
      </c>
      <c r="C9" s="2">
        <v>0.5</v>
      </c>
      <c r="D9" s="3">
        <v>3</v>
      </c>
      <c r="E9" s="4">
        <v>1</v>
      </c>
      <c r="F9" s="4"/>
      <c r="G9" s="5">
        <v>1</v>
      </c>
      <c r="H9" s="50">
        <f t="shared" ref="H9:H16" si="0">SUM(D9:G9)</f>
        <v>5</v>
      </c>
    </row>
    <row r="10" spans="2:12" ht="39" customHeight="1" x14ac:dyDescent="0.2">
      <c r="B10" s="1" t="s">
        <v>17</v>
      </c>
      <c r="C10" s="2">
        <v>0.3</v>
      </c>
      <c r="D10" s="3">
        <v>1</v>
      </c>
      <c r="E10" s="4">
        <v>1</v>
      </c>
      <c r="F10" s="4">
        <v>0.5</v>
      </c>
      <c r="G10" s="5">
        <v>0.5</v>
      </c>
      <c r="H10" s="50">
        <f t="shared" si="0"/>
        <v>3</v>
      </c>
    </row>
    <row r="11" spans="2:12" ht="39" customHeight="1" x14ac:dyDescent="0.2">
      <c r="B11" s="1" t="s">
        <v>16</v>
      </c>
      <c r="C11" s="2">
        <v>0.3</v>
      </c>
      <c r="D11" s="3">
        <v>1</v>
      </c>
      <c r="E11" s="4"/>
      <c r="F11" s="4">
        <v>1</v>
      </c>
      <c r="G11" s="5"/>
      <c r="H11" s="50">
        <f t="shared" si="0"/>
        <v>2</v>
      </c>
    </row>
    <row r="12" spans="2:12" ht="39" customHeight="1" x14ac:dyDescent="0.2">
      <c r="B12" s="1"/>
      <c r="C12" s="2"/>
      <c r="D12" s="3"/>
      <c r="E12" s="4"/>
      <c r="F12" s="4"/>
      <c r="G12" s="5"/>
      <c r="H12" s="50">
        <f t="shared" si="0"/>
        <v>0</v>
      </c>
    </row>
    <row r="13" spans="2:12" ht="39" customHeight="1" x14ac:dyDescent="0.2">
      <c r="B13" s="1"/>
      <c r="C13" s="2"/>
      <c r="D13" s="3"/>
      <c r="E13" s="4"/>
      <c r="F13" s="4"/>
      <c r="G13" s="5"/>
      <c r="H13" s="50">
        <f t="shared" si="0"/>
        <v>0</v>
      </c>
    </row>
    <row r="14" spans="2:12" ht="39" customHeight="1" x14ac:dyDescent="0.2">
      <c r="B14" s="1"/>
      <c r="C14" s="2"/>
      <c r="D14" s="3"/>
      <c r="E14" s="4"/>
      <c r="F14" s="4"/>
      <c r="G14" s="5"/>
      <c r="H14" s="50">
        <f t="shared" si="0"/>
        <v>0</v>
      </c>
      <c r="L14" s="19" t="s">
        <v>32</v>
      </c>
    </row>
    <row r="15" spans="2:12" ht="39" customHeight="1" x14ac:dyDescent="0.2">
      <c r="B15" s="1"/>
      <c r="C15" s="2"/>
      <c r="D15" s="3"/>
      <c r="E15" s="4"/>
      <c r="F15" s="4"/>
      <c r="G15" s="5"/>
      <c r="H15" s="50">
        <f t="shared" si="0"/>
        <v>0</v>
      </c>
    </row>
    <row r="16" spans="2:12" ht="39" customHeight="1" thickBot="1" x14ac:dyDescent="0.25">
      <c r="B16" s="1"/>
      <c r="C16" s="2"/>
      <c r="D16" s="6"/>
      <c r="E16" s="7"/>
      <c r="F16" s="7"/>
      <c r="G16" s="8"/>
      <c r="H16" s="50">
        <f t="shared" si="0"/>
        <v>0</v>
      </c>
    </row>
    <row r="17" spans="2:8" s="57" customFormat="1" ht="25.5" customHeight="1" thickTop="1" x14ac:dyDescent="0.3">
      <c r="B17" s="51" t="s">
        <v>10</v>
      </c>
      <c r="C17" s="52">
        <f t="shared" ref="C17:H17" si="1">SUM(C9:C16)</f>
        <v>1.1000000000000001</v>
      </c>
      <c r="D17" s="53">
        <f t="shared" si="1"/>
        <v>5</v>
      </c>
      <c r="E17" s="54">
        <f t="shared" si="1"/>
        <v>2</v>
      </c>
      <c r="F17" s="54">
        <f t="shared" si="1"/>
        <v>1.5</v>
      </c>
      <c r="G17" s="55">
        <f t="shared" si="1"/>
        <v>1.5</v>
      </c>
      <c r="H17" s="56">
        <f t="shared" si="1"/>
        <v>10</v>
      </c>
    </row>
    <row r="18" spans="2:8" s="57" customFormat="1" ht="27.75" customHeight="1" x14ac:dyDescent="0.3">
      <c r="B18" s="58" t="s">
        <v>21</v>
      </c>
      <c r="C18" s="59">
        <f>C17*G4</f>
        <v>2200</v>
      </c>
      <c r="D18" s="60">
        <f>D17*365</f>
        <v>1825</v>
      </c>
      <c r="E18" s="61">
        <f>E17*365</f>
        <v>730</v>
      </c>
      <c r="F18" s="61">
        <f>F17*365</f>
        <v>547.5</v>
      </c>
      <c r="G18" s="62">
        <f>G17*365</f>
        <v>547.5</v>
      </c>
      <c r="H18" s="63">
        <f>H17*365</f>
        <v>3650</v>
      </c>
    </row>
    <row r="19" spans="2:8" s="57" customFormat="1" ht="24" thickBot="1" x14ac:dyDescent="0.35">
      <c r="B19" s="64" t="s">
        <v>28</v>
      </c>
      <c r="C19" s="65"/>
      <c r="D19" s="66">
        <f>IF(C5=0,0,D18/$C$5)</f>
        <v>30.416666666666668</v>
      </c>
      <c r="E19" s="67">
        <f>IF(C5=0,0,E18/$C$5)</f>
        <v>12.166666666666666</v>
      </c>
      <c r="F19" s="67">
        <f>IF(C5=0,0,F18/$C$5)</f>
        <v>9.125</v>
      </c>
      <c r="G19" s="68">
        <f>IF(C5=0,0,G18/$C$5)</f>
        <v>9.125</v>
      </c>
      <c r="H19" s="69">
        <f>IF(C5=0,0,H18/$C$5)</f>
        <v>60.833333333333336</v>
      </c>
    </row>
    <row r="20" spans="2:8" ht="14.25" x14ac:dyDescent="0.2">
      <c r="B20" s="70" t="s">
        <v>29</v>
      </c>
    </row>
  </sheetData>
  <sheetProtection sheet="1" objects="1" scenarios="1"/>
  <mergeCells count="5">
    <mergeCell ref="C7:C8"/>
    <mergeCell ref="H7:H8"/>
    <mergeCell ref="D6:G6"/>
    <mergeCell ref="E5:F5"/>
    <mergeCell ref="C4:D4"/>
  </mergeCells>
  <phoneticPr fontId="0" type="noConversion"/>
  <conditionalFormatting sqref="H9:H18 C17:G18">
    <cfRule type="cellIs" dxfId="5" priority="1" stopIfTrue="1" operator="equal">
      <formula>0</formula>
    </cfRule>
  </conditionalFormatting>
  <conditionalFormatting sqref="D19:H19">
    <cfRule type="cellIs" dxfId="4" priority="2" stopIfTrue="1" operator="equal">
      <formula>0</formula>
    </cfRule>
  </conditionalFormatting>
  <printOptions horizontalCentered="1" verticalCentered="1"/>
  <pageMargins left="0.56000000000000005" right="0.47244094488188981" top="0.70866141732283472" bottom="0.98425196850393704" header="0.51181102362204722" footer="0.51181102362204722"/>
  <pageSetup paperSize="9" scale="72" orientation="landscape"/>
  <headerFooter alignWithMargins="0">
    <oddFooter>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0"/>
  <sheetViews>
    <sheetView showGridLines="0" showRowColHeaders="0" topLeftCell="A3" zoomScale="60" zoomScaleNormal="60" workbookViewId="0">
      <selection activeCell="I18" sqref="I18"/>
    </sheetView>
  </sheetViews>
  <sheetFormatPr baseColWidth="10" defaultColWidth="10.85546875" defaultRowHeight="12.75" x14ac:dyDescent="0.2"/>
  <cols>
    <col min="1" max="1" width="3.42578125" style="19" customWidth="1"/>
    <col min="2" max="2" width="32.28515625" style="19" customWidth="1"/>
    <col min="3" max="3" width="16.28515625" style="19" customWidth="1"/>
    <col min="4" max="6" width="30.85546875" style="19" customWidth="1"/>
    <col min="7" max="7" width="32.42578125" style="19" customWidth="1"/>
    <col min="8" max="8" width="18.42578125" style="19" customWidth="1"/>
    <col min="9" max="9" width="22.42578125" style="19" customWidth="1"/>
    <col min="10" max="16384" width="10.85546875" style="19"/>
  </cols>
  <sheetData>
    <row r="1" spans="2:14" ht="13.5" thickBot="1" x14ac:dyDescent="0.25"/>
    <row r="2" spans="2:14" ht="23.25" x14ac:dyDescent="0.35">
      <c r="B2" s="20" t="s">
        <v>0</v>
      </c>
      <c r="C2" s="21"/>
      <c r="D2" s="22"/>
      <c r="E2" s="22"/>
      <c r="F2" s="22"/>
      <c r="G2" s="116" t="s">
        <v>30</v>
      </c>
      <c r="H2" s="117"/>
    </row>
    <row r="3" spans="2:14" s="27" customFormat="1" ht="22.5" customHeight="1" x14ac:dyDescent="0.2">
      <c r="B3" s="23" t="s">
        <v>14</v>
      </c>
      <c r="C3" s="24"/>
      <c r="D3" s="25"/>
      <c r="E3" s="25"/>
      <c r="F3" s="25"/>
      <c r="G3" s="25"/>
      <c r="H3" s="26"/>
    </row>
    <row r="4" spans="2:14" s="33" customFormat="1" ht="32.25" customHeight="1" x14ac:dyDescent="0.35">
      <c r="B4" s="28" t="s">
        <v>12</v>
      </c>
      <c r="C4" s="118" t="s">
        <v>35</v>
      </c>
      <c r="D4" s="118"/>
      <c r="E4" s="29"/>
      <c r="F4" s="30" t="s">
        <v>13</v>
      </c>
      <c r="G4" s="31">
        <v>2160</v>
      </c>
      <c r="H4" s="32"/>
    </row>
    <row r="5" spans="2:14" s="33" customFormat="1" ht="24" thickBot="1" x14ac:dyDescent="0.4">
      <c r="B5" s="34" t="s">
        <v>11</v>
      </c>
      <c r="C5" s="11">
        <v>8</v>
      </c>
      <c r="D5" s="125" t="s">
        <v>33</v>
      </c>
      <c r="E5" s="125"/>
      <c r="F5" s="125"/>
      <c r="G5" s="11">
        <v>7.2</v>
      </c>
      <c r="H5" s="36"/>
    </row>
    <row r="6" spans="2:14" s="33" customFormat="1" ht="23.25" x14ac:dyDescent="0.35">
      <c r="B6" s="37"/>
      <c r="C6" s="38"/>
      <c r="D6" s="126" t="s">
        <v>42</v>
      </c>
      <c r="E6" s="127"/>
      <c r="F6" s="127"/>
      <c r="G6" s="128"/>
      <c r="H6" s="92"/>
      <c r="I6" s="93"/>
      <c r="J6" s="40"/>
      <c r="N6" s="40"/>
    </row>
    <row r="7" spans="2:14" s="33" customFormat="1" ht="46.5" x14ac:dyDescent="0.35">
      <c r="B7" s="41" t="s">
        <v>1</v>
      </c>
      <c r="C7" s="112" t="s">
        <v>22</v>
      </c>
      <c r="D7" s="42" t="s">
        <v>3</v>
      </c>
      <c r="E7" s="43" t="s">
        <v>4</v>
      </c>
      <c r="F7" s="44" t="s">
        <v>5</v>
      </c>
      <c r="G7" s="45" t="s">
        <v>7</v>
      </c>
      <c r="H7" s="114" t="s">
        <v>38</v>
      </c>
      <c r="I7" s="110" t="s">
        <v>39</v>
      </c>
    </row>
    <row r="8" spans="2:14" s="40" customFormat="1" ht="82.5" customHeight="1" x14ac:dyDescent="0.25">
      <c r="B8" s="46" t="s">
        <v>2</v>
      </c>
      <c r="C8" s="113"/>
      <c r="D8" s="47" t="s">
        <v>19</v>
      </c>
      <c r="E8" s="48" t="s">
        <v>23</v>
      </c>
      <c r="F8" s="48" t="s">
        <v>6</v>
      </c>
      <c r="G8" s="49" t="s">
        <v>27</v>
      </c>
      <c r="H8" s="115"/>
      <c r="I8" s="111"/>
    </row>
    <row r="9" spans="2:14" ht="39" customHeight="1" x14ac:dyDescent="0.2">
      <c r="B9" s="12" t="s">
        <v>24</v>
      </c>
      <c r="C9" s="89">
        <f>I9/$G$4</f>
        <v>0.49286265432098764</v>
      </c>
      <c r="D9" s="94">
        <v>90</v>
      </c>
      <c r="E9" s="95">
        <v>35</v>
      </c>
      <c r="F9" s="95">
        <v>10</v>
      </c>
      <c r="G9" s="96">
        <v>40</v>
      </c>
      <c r="H9" s="73">
        <f>SUM(D9:G9)/60</f>
        <v>2.9166666666666665</v>
      </c>
      <c r="I9" s="88">
        <f>H9*365</f>
        <v>1064.5833333333333</v>
      </c>
    </row>
    <row r="10" spans="2:14" ht="39" customHeight="1" x14ac:dyDescent="0.2">
      <c r="B10" s="12" t="s">
        <v>26</v>
      </c>
      <c r="C10" s="89">
        <f t="shared" ref="C10:C16" si="0">I10/$G$4</f>
        <v>0.11265432098765431</v>
      </c>
      <c r="D10" s="94"/>
      <c r="E10" s="95">
        <v>15</v>
      </c>
      <c r="F10" s="95"/>
      <c r="G10" s="96">
        <v>25</v>
      </c>
      <c r="H10" s="73">
        <f>SUM(D10:G10)/60</f>
        <v>0.66666666666666663</v>
      </c>
      <c r="I10" s="88">
        <f t="shared" ref="I10:I16" si="1">H10*365</f>
        <v>243.33333333333331</v>
      </c>
    </row>
    <row r="11" spans="2:14" ht="39" customHeight="1" x14ac:dyDescent="0.2">
      <c r="B11" s="12" t="s">
        <v>25</v>
      </c>
      <c r="C11" s="89">
        <f t="shared" si="0"/>
        <v>8.4490740740740741E-2</v>
      </c>
      <c r="D11" s="94"/>
      <c r="E11" s="95"/>
      <c r="F11" s="95">
        <v>10</v>
      </c>
      <c r="G11" s="96">
        <v>20</v>
      </c>
      <c r="H11" s="73">
        <f>SUM(D11:G11)/60</f>
        <v>0.5</v>
      </c>
      <c r="I11" s="88">
        <f t="shared" si="1"/>
        <v>182.5</v>
      </c>
    </row>
    <row r="12" spans="2:14" ht="39" customHeight="1" x14ac:dyDescent="0.2">
      <c r="B12" s="12"/>
      <c r="C12" s="89">
        <f t="shared" si="0"/>
        <v>0</v>
      </c>
      <c r="D12" s="94"/>
      <c r="E12" s="95"/>
      <c r="F12" s="95"/>
      <c r="G12" s="96"/>
      <c r="H12" s="73">
        <f>SUM(D12:G12)</f>
        <v>0</v>
      </c>
      <c r="I12" s="88">
        <f t="shared" si="1"/>
        <v>0</v>
      </c>
    </row>
    <row r="13" spans="2:14" ht="39" customHeight="1" x14ac:dyDescent="0.2">
      <c r="B13" s="12"/>
      <c r="C13" s="89">
        <f t="shared" si="0"/>
        <v>0</v>
      </c>
      <c r="D13" s="94"/>
      <c r="E13" s="95"/>
      <c r="F13" s="95"/>
      <c r="G13" s="96"/>
      <c r="H13" s="73">
        <f>SUM(D13:G13)</f>
        <v>0</v>
      </c>
      <c r="I13" s="88">
        <f t="shared" si="1"/>
        <v>0</v>
      </c>
    </row>
    <row r="14" spans="2:14" ht="39" customHeight="1" x14ac:dyDescent="0.2">
      <c r="B14" s="12"/>
      <c r="C14" s="89">
        <f t="shared" si="0"/>
        <v>0</v>
      </c>
      <c r="D14" s="94"/>
      <c r="E14" s="95"/>
      <c r="F14" s="95"/>
      <c r="G14" s="96"/>
      <c r="H14" s="73">
        <f>SUM(D14:G14)</f>
        <v>0</v>
      </c>
      <c r="I14" s="88">
        <f t="shared" si="1"/>
        <v>0</v>
      </c>
    </row>
    <row r="15" spans="2:14" ht="39" customHeight="1" x14ac:dyDescent="0.2">
      <c r="B15" s="12"/>
      <c r="C15" s="89">
        <f t="shared" si="0"/>
        <v>0</v>
      </c>
      <c r="D15" s="94"/>
      <c r="E15" s="95"/>
      <c r="F15" s="95"/>
      <c r="G15" s="96"/>
      <c r="H15" s="73">
        <f>SUM(D15:G15)</f>
        <v>0</v>
      </c>
      <c r="I15" s="88">
        <f t="shared" si="1"/>
        <v>0</v>
      </c>
    </row>
    <row r="16" spans="2:14" ht="39" customHeight="1" thickBot="1" x14ac:dyDescent="0.25">
      <c r="B16" s="12"/>
      <c r="C16" s="89">
        <f t="shared" si="0"/>
        <v>0</v>
      </c>
      <c r="D16" s="97"/>
      <c r="E16" s="98"/>
      <c r="F16" s="98"/>
      <c r="G16" s="99"/>
      <c r="H16" s="73">
        <f>SUM(D16:G16)</f>
        <v>0</v>
      </c>
      <c r="I16" s="88">
        <f t="shared" si="1"/>
        <v>0</v>
      </c>
    </row>
    <row r="17" spans="2:9" s="57" customFormat="1" ht="25.5" customHeight="1" thickTop="1" x14ac:dyDescent="0.3">
      <c r="B17" s="74" t="s">
        <v>10</v>
      </c>
      <c r="C17" s="75">
        <f>SUM(C9:C16)</f>
        <v>0.6900077160493826</v>
      </c>
      <c r="D17" s="76">
        <f>SUM(D9:D16)/60</f>
        <v>1.5</v>
      </c>
      <c r="E17" s="77">
        <f>SUM(E9:E16)/60</f>
        <v>0.83333333333333337</v>
      </c>
      <c r="F17" s="77">
        <f>SUM(F9:F16)/60</f>
        <v>0.33333333333333331</v>
      </c>
      <c r="G17" s="78">
        <f>SUM(G9:G16)/60</f>
        <v>1.4166666666666667</v>
      </c>
      <c r="H17" s="91">
        <f>SUM(H9:H16)</f>
        <v>4.083333333333333</v>
      </c>
      <c r="I17" s="87" t="s">
        <v>40</v>
      </c>
    </row>
    <row r="18" spans="2:9" s="57" customFormat="1" ht="41.25" customHeight="1" x14ac:dyDescent="0.3">
      <c r="B18" s="79" t="s">
        <v>21</v>
      </c>
      <c r="C18" s="83">
        <f>C17*G4</f>
        <v>1490.4166666666665</v>
      </c>
      <c r="D18" s="84">
        <f>D17*365</f>
        <v>547.5</v>
      </c>
      <c r="E18" s="85">
        <f>E17*365</f>
        <v>304.16666666666669</v>
      </c>
      <c r="F18" s="85">
        <f>F17*365/4</f>
        <v>30.416666666666664</v>
      </c>
      <c r="G18" s="86">
        <f>G17*365</f>
        <v>517.08333333333337</v>
      </c>
      <c r="H18" s="87" t="s">
        <v>40</v>
      </c>
      <c r="I18" s="90">
        <f>SUM(I9:I16)</f>
        <v>1490.4166666666665</v>
      </c>
    </row>
    <row r="19" spans="2:9" s="57" customFormat="1" ht="24" thickBot="1" x14ac:dyDescent="0.35">
      <c r="B19" s="80" t="s">
        <v>28</v>
      </c>
      <c r="C19" s="81"/>
      <c r="D19" s="66">
        <f>IF(C5=0,0,D18/$C$5)</f>
        <v>68.4375</v>
      </c>
      <c r="E19" s="67">
        <f>IF(C5=0,0,E18/$C$5)</f>
        <v>38.020833333333336</v>
      </c>
      <c r="F19" s="67">
        <f>IF(C5=0,0,F18/$C$5)</f>
        <v>3.802083333333333</v>
      </c>
      <c r="G19" s="68">
        <f>IF(C5=0,0,G18/$C$5)</f>
        <v>64.635416666666671</v>
      </c>
      <c r="H19" s="82"/>
      <c r="I19" s="82"/>
    </row>
    <row r="20" spans="2:9" ht="14.25" x14ac:dyDescent="0.2">
      <c r="B20" s="70" t="s">
        <v>29</v>
      </c>
    </row>
  </sheetData>
  <sheetProtection sheet="1"/>
  <mergeCells count="7">
    <mergeCell ref="G2:H2"/>
    <mergeCell ref="D5:F5"/>
    <mergeCell ref="I7:I8"/>
    <mergeCell ref="D6:G6"/>
    <mergeCell ref="C7:C8"/>
    <mergeCell ref="H7:H8"/>
    <mergeCell ref="C4:D4"/>
  </mergeCells>
  <phoneticPr fontId="0" type="noConversion"/>
  <conditionalFormatting sqref="H9 C17:G18">
    <cfRule type="cellIs" dxfId="3" priority="4" stopIfTrue="1" operator="equal">
      <formula>0</formula>
    </cfRule>
  </conditionalFormatting>
  <conditionalFormatting sqref="D19:G19">
    <cfRule type="cellIs" dxfId="2" priority="5" stopIfTrue="1" operator="equal">
      <formula>0</formula>
    </cfRule>
  </conditionalFormatting>
  <conditionalFormatting sqref="H10:I18">
    <cfRule type="cellIs" dxfId="1" priority="3" stopIfTrue="1" operator="equal">
      <formula>0</formula>
    </cfRule>
  </conditionalFormatting>
  <conditionalFormatting sqref="I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4" orientation="landscape" r:id="rId1"/>
  <headerFooter alignWithMargins="0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Analyse Arbeitswirtschaft</vt:lpstr>
      <vt:lpstr>Bsp1</vt:lpstr>
      <vt:lpstr>Bsp2 KMVH</vt:lpstr>
      <vt:lpstr>'Bsp1'!Druckbereich</vt:lpstr>
      <vt:lpstr>'Bsp2 KMVH'!Druckbereich</vt:lpstr>
    </vt:vector>
  </TitlesOfParts>
  <Company>EBZI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OverR</dc:creator>
  <cp:lastModifiedBy>Schule</cp:lastModifiedBy>
  <cp:lastPrinted>2016-12-31T11:02:56Z</cp:lastPrinted>
  <dcterms:created xsi:type="dcterms:W3CDTF">2009-09-30T11:35:43Z</dcterms:created>
  <dcterms:modified xsi:type="dcterms:W3CDTF">2017-03-25T19:31:41Z</dcterms:modified>
</cp:coreProperties>
</file>